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<sst xmlns="http://schemas.openxmlformats.org/spreadsheetml/2006/main" count="102" uniqueCount="86">
  <si>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</si>
  <si>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</si>
  <si>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</si>
  <si>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</si>
  <si>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</si>
  <si>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</si>
  <si>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</si>
  <si>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</si>
  <si>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</si>
  <si>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</si>
  <si>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</si>
  <si>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</si>
  <si>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</si>
  <si>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</si>
  <si>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</si>
  <si>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</si>
  <si>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</si>
  <si>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</si>
  <si>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</si>
  <si>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</si>
  <si>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</si>
  <si>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</si>
  <si>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</si>
  <si>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</si>
  <si>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</si>
  <si>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999226831737761	</t>
  </si>
  <si>
    <t>Ctrip</t>
  </si>
  <si>
    <t>正常</t>
  </si>
  <si>
    <t>[曼谷]珊兰广场酒店(Samran Place Hotel)(37214827)</t>
  </si>
  <si>
    <t>标准双人房&lt;2人入住&gt;</t>
  </si>
  <si>
    <t>USD</t>
  </si>
  <si>
    <t>DOUANGTA/LARNOY,MANEEVANH/CHITTANA</t>
  </si>
  <si>
    <t>CA5326231228USD</t>
  </si>
  <si>
    <t>未提现</t>
  </si>
  <si>
    <t>携程开票</t>
  </si>
  <si>
    <t xml:space="preserve">3945088	</t>
  </si>
  <si>
    <t xml:space="preserve">2309170025	</t>
  </si>
  <si>
    <t xml:space="preserve">999228283781181	</t>
  </si>
  <si>
    <t>调整</t>
  </si>
  <si>
    <t>[武吉加地]金沙湾度假村(Bayou Lagoon Park Resort)(37213430)</t>
  </si>
  <si>
    <t>一室公寓&lt;2人入住&gt;&lt;不退款&gt;&lt;早餐&gt;</t>
  </si>
  <si>
    <t>ABD AZIZ/ROSHIDA</t>
  </si>
  <si>
    <t xml:space="preserve">4176279	</t>
  </si>
  <si>
    <t xml:space="preserve">	</t>
  </si>
  <si>
    <t>，</t>
  </si>
  <si>
    <t>直连</t>
  </si>
  <si>
    <t>本期收回43.02元</t>
  </si>
  <si>
    <t>A231228102249481</t>
  </si>
  <si>
    <t>USD / HKD 当前参考汇率: 7.81212</t>
  </si>
  <si>
    <t>总计： 79.49 USD/
620.99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</si>
  <si>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</si>
  <si>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</si>
  <si>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</si>
  <si>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</si>
  <si>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</si>
  <si>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</si>
  <si>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</si>
  <si>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</si>
  <si>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</si>
  <si>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</si>
  <si>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</si>
  <si>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</si>
  <si>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</si>
  <si>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</si>
  <si>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</si>
  <si>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</si>
  <si>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</si>
  <si>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</si>
  <si>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</si>
  <si>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2023-09-17</t>
  </si>
  <si>
    <t>3945088</t>
  </si>
  <si>
    <t>曼谷善兰酒店</t>
  </si>
  <si>
    <t>DOUANGTA LARNOY,MANEEVANH CHITTANA</t>
  </si>
  <si>
    <t>2023-12-24</t>
  </si>
  <si>
    <t>2023-12-25</t>
  </si>
  <si>
    <t>退房日周结</t>
  </si>
  <si>
    <t>266.10</t>
  </si>
  <si>
    <t>36.47</t>
  </si>
  <si>
    <t>0</t>
  </si>
  <si>
    <t>0.00</t>
  </si>
  <si>
    <t>携程盛景国际直连</t>
  </si>
  <si>
    <t>01.010677</t>
  </si>
  <si>
    <t>2023-09-17 17:53:11</t>
  </si>
  <si>
    <t>否</t>
  </si>
  <si>
    <t>汇智国际旅游发展有限公司</t>
  </si>
  <si>
    <t>泰国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</si>
</sst>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13</xdr:col>
      <xdr:colOff>657225</xdr:colOff>
      <xdr:row>45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2298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45284</v>
      </c>
      <c r="G2" s="6">
        <v>45285</v>
      </c>
      <c r="H2" s="4">
        <v>1</v>
      </c>
      <c r="I2" s="4">
        <v>1</v>
      </c>
      <c r="J2" s="4">
        <v>1</v>
      </c>
      <c r="K2" s="4" t="s">
        <v>30</v>
      </c>
      <c r="L2" s="4">
        <v>36.47</v>
      </c>
      <c r="M2" s="4">
        <v>36.47</v>
      </c>
      <c r="N2" s="4" t="s">
        <v>31</v>
      </c>
      <c r="O2" s="4" t="s">
        <v>32</v>
      </c>
      <c r="P2" s="4" t="s">
        <v>33</v>
      </c>
      <c r="Q2" s="4">
        <v>0</v>
      </c>
      <c r="R2" s="7">
        <v>45186.0000115741</v>
      </c>
      <c r="S2" s="6">
        <v>45288</v>
      </c>
      <c r="T2" s="4" t="s">
        <v>34</v>
      </c>
      <c r="U2" s="4">
        <v>36.47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38</v>
      </c>
      <c r="D3" s="4" t="s">
        <v>39</v>
      </c>
      <c r="E3" s="4" t="s">
        <v>40</v>
      </c>
      <c r="F3" s="6">
        <v>45241</v>
      </c>
      <c r="G3" s="6">
        <v>45242</v>
      </c>
      <c r="H3" s="4">
        <v>1</v>
      </c>
      <c r="I3" s="4">
        <v>1</v>
      </c>
      <c r="J3" s="4">
        <v>1</v>
      </c>
      <c r="K3" s="4" t="s">
        <v>30</v>
      </c>
      <c r="L3" s="4">
        <v>43.02</v>
      </c>
      <c r="M3" s="4">
        <v>43.02</v>
      </c>
      <c r="N3" s="4" t="s">
        <v>41</v>
      </c>
      <c r="O3" s="4" t="s">
        <v>32</v>
      </c>
      <c r="P3" s="4" t="s">
        <v>33</v>
      </c>
      <c r="Q3" s="4">
        <v>0</v>
      </c>
      <c r="R3" s="7">
        <v>45232.612337963</v>
      </c>
      <c r="S3" s="6">
        <v>45288</v>
      </c>
      <c r="T3" s="4" t="s">
        <v>34</v>
      </c>
      <c r="U3" s="4">
        <v>43.02</v>
      </c>
      <c r="V3" s="4">
        <v>0</v>
      </c>
      <c r="W3" s="4">
        <v>0</v>
      </c>
      <c r="X3" s="4" t="s">
        <v>42</v>
      </c>
      <c r="Y3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F3" sqref="F3"/>
    </sheetView>
  </sheetViews>
  <sheetFormatPr defaultColWidth="9" defaultRowHeight="13.5"/>
  <cols>
    <col min="1" max="1" width="12.625" style="4"/>
    <col min="2" max="3" width="11.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5">
        <v>999226831737761</v>
      </c>
      <c r="B2" s="6">
        <v>45284</v>
      </c>
      <c r="C2" s="6">
        <v>45285</v>
      </c>
      <c r="D2" s="4">
        <v>36.47</v>
      </c>
      <c r="E2" s="4" t="str">
        <f>VLOOKUP(A2,HOP!A:L,12,0)</f>
        <v>36.47</v>
      </c>
      <c r="F2" s="4" t="str">
        <f>VLOOKUP(A2,HOP!A:C,3,0)</f>
        <v>3945088</v>
      </c>
      <c r="G2" s="4">
        <f>D2-E2</f>
        <v>0</v>
      </c>
      <c r="H2" s="4" t="str">
        <f>$H$1&amp;F2</f>
        <v>，3945088</v>
      </c>
      <c r="I2" s="4" t="str">
        <f>VLOOKUP(A2,HOP!A:U,21,0)</f>
        <v>直连</v>
      </c>
    </row>
    <row r="3" s="4" customFormat="1" spans="1:10">
      <c r="A3" s="5">
        <v>999228283781181</v>
      </c>
      <c r="B3" s="6">
        <v>45241</v>
      </c>
      <c r="C3" s="6">
        <v>45242</v>
      </c>
      <c r="D3" s="4">
        <v>43.02</v>
      </c>
      <c r="E3" s="4" t="e">
        <f>VLOOKUP(A3,HOP!A:L,12,0)</f>
        <v>#N/A</v>
      </c>
      <c r="F3" s="4">
        <v>4176279</v>
      </c>
      <c r="G3" s="4" t="e">
        <f>D3-E3</f>
        <v>#N/A</v>
      </c>
      <c r="H3" s="4" t="str">
        <f>$H$1&amp;F3</f>
        <v>，4176279</v>
      </c>
      <c r="I3" s="4" t="s">
        <v>45</v>
      </c>
      <c r="J3" s="4" t="s">
        <v>46</v>
      </c>
    </row>
    <row r="5" spans="4:4">
      <c r="D5" s="4">
        <f>SUM(D2:D4)</f>
        <v>79.49</v>
      </c>
    </row>
    <row r="11" spans="1:1">
      <c r="A11" s="4" t="s">
        <v>47</v>
      </c>
    </row>
    <row r="12" spans="1:1">
      <c r="A12" s="4" t="s">
        <v>48</v>
      </c>
    </row>
    <row r="13" spans="1:1">
      <c r="A13" s="4" t="s">
        <v>49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50</v>
      </c>
      <c r="B1" s="2" t="s">
        <v>51</v>
      </c>
      <c r="C1" s="2" t="s">
        <v>52</v>
      </c>
      <c r="D1" s="2" t="s">
        <v>53</v>
      </c>
      <c r="E1" s="2" t="s">
        <v>13</v>
      </c>
      <c r="F1" s="2" t="s">
        <v>5</v>
      </c>
      <c r="G1" s="2" t="s">
        <v>6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66</v>
      </c>
      <c r="U1" s="2" t="s">
        <v>67</v>
      </c>
      <c r="V1" s="2" t="s">
        <v>68</v>
      </c>
    </row>
    <row r="2" s="1" customFormat="1" spans="1:22">
      <c r="A2" s="3">
        <v>999226831737761</v>
      </c>
      <c r="B2" s="1" t="s">
        <v>69</v>
      </c>
      <c r="C2" s="1" t="s">
        <v>70</v>
      </c>
      <c r="D2" s="1" t="s">
        <v>71</v>
      </c>
      <c r="E2" s="1" t="s">
        <v>72</v>
      </c>
      <c r="F2" s="1" t="s">
        <v>73</v>
      </c>
      <c r="G2" s="1" t="s">
        <v>74</v>
      </c>
      <c r="H2" s="1" t="s">
        <v>75</v>
      </c>
      <c r="I2" s="1" t="s">
        <v>76</v>
      </c>
      <c r="J2" s="1" t="s">
        <v>30</v>
      </c>
      <c r="K2" s="1" t="s">
        <v>77</v>
      </c>
      <c r="L2" s="1" t="s">
        <v>77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 t="s">
        <v>45</v>
      </c>
      <c r="V2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2023-12-28T02:25:49Z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3BBBA84FE9B04CB3880C119F9705662C_12</vt:lpwstr>
  </property>
</Properties>
</file>