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<sst xmlns="http://schemas.openxmlformats.org/spreadsheetml/2006/main" count="220" uniqueCount="115">
  <si>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</si>
  <si>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</si>
  <si>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</si>
  <si>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</si>
  <si>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</si>
  <si>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</si>
  <si>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</si>
  <si>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</si>
  <si>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</si>
  <si>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</si>
  <si>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</si>
  <si>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</si>
  <si>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</si>
  <si>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</si>
  <si>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</si>
  <si>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</si>
  <si>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</si>
  <si>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</si>
  <si>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</si>
  <si>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</si>
  <si>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</si>
  <si>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</si>
  <si>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</si>
  <si>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</si>
  <si>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</si>
  <si>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999228495638234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</si>
  <si>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</si>
  <si>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</si>
  <si>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</si>
  <si>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</si>
  <si>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</si>
  <si>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LI/ZEYI</t>
  </si>
  <si>
    <t>CA363231229CNY</t>
  </si>
  <si>
    <t>未提现</t>
  </si>
  <si>
    <t>携程开票</t>
  </si>
  <si>
    <t xml:space="preserve">4264061	</t>
  </si>
  <si>
    <t xml:space="preserve">224313	</t>
  </si>
  <si>
    <t xml:space="preserve">999229310724889	</t>
  </si>
  <si>
    <t>[香港]香港九龙酒店(The Kowloon Hotel)(9826444)</t>
  </si>
  <si>
    <t>高级房（双人床）(至少提前5天预订)(至少连住2晚及以上)&lt;双人入住&gt;&lt;内宾&gt;&lt;无早&gt;</t>
  </si>
  <si>
    <t>YANG/LULU</t>
  </si>
  <si>
    <t xml:space="preserve">4384257	</t>
  </si>
  <si>
    <t xml:space="preserve">	</t>
  </si>
  <si>
    <t xml:space="preserve">999229338201535	</t>
  </si>
  <si>
    <t>ZHANG/ZHEN</t>
  </si>
  <si>
    <t xml:space="preserve">4392114	</t>
  </si>
  <si>
    <t xml:space="preserve">999229338459819	</t>
  </si>
  <si>
    <t>豪华房(至少提前5天预订)(至少连住2晚及以上)&lt;双人入住&gt;&lt;内宾&gt;&lt;无早&gt;</t>
  </si>
  <si>
    <t>GAO/MIN</t>
  </si>
  <si>
    <t xml:space="preserve">4392611	</t>
  </si>
  <si>
    <t xml:space="preserve">999229340078699	</t>
  </si>
  <si>
    <t>MENG/LING,LIU/YUNSU</t>
  </si>
  <si>
    <t xml:space="preserve">4395296	</t>
  </si>
  <si>
    <t>，</t>
  </si>
  <si>
    <t>A231229091536481</t>
  </si>
  <si>
    <t xml:space="preserve">CNY / HKD 当前参考汇率: 1.098864873
</t>
  </si>
  <si>
    <t>总计：9615 CNY/
10565.59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</si>
  <si>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</si>
  <si>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</si>
  <si>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</si>
  <si>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</si>
  <si>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</si>
  <si>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</si>
  <si>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</si>
  <si>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</si>
  <si>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</si>
  <si>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</si>
  <si>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</si>
  <si>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</si>
  <si>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</si>
  <si>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</si>
  <si>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</si>
  <si>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</si>
  <si>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</si>
  <si>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</si>
  <si>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</si>
  <si>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2023-12-07</t>
  </si>
  <si>
    <t>4395296</t>
  </si>
  <si>
    <t>香港九龙酒店</t>
  </si>
  <si>
    <t>MENG LING,LIU YUNSU</t>
  </si>
  <si>
    <t>2023-12-12</t>
  </si>
  <si>
    <t>2023-12-14</t>
  </si>
  <si>
    <t>退房日周结</t>
  </si>
  <si>
    <t>1491.00</t>
  </si>
  <si>
    <t>RMB</t>
  </si>
  <si>
    <t>0</t>
  </si>
  <si>
    <t>0.00</t>
  </si>
  <si>
    <t>携程国内直连(DD)</t>
  </si>
  <si>
    <t>01.011249</t>
  </si>
  <si>
    <t>2023-12-07 14:05:24</t>
  </si>
  <si>
    <t>否</t>
  </si>
  <si>
    <t>汇智国际旅游发展有限公司</t>
  </si>
  <si>
    <t>直连</t>
  </si>
  <si>
    <t>中国</t>
  </si>
  <si>
    <t>2023-12-06</t>
  </si>
  <si>
    <t>4392611</t>
  </si>
  <si>
    <t>GAO MIN</t>
  </si>
  <si>
    <t>1702.00</t>
  </si>
  <si>
    <t>2023-12-06 22:46:53</t>
  </si>
  <si>
    <t>4392114</t>
  </si>
  <si>
    <t>ZHANG ZHEN</t>
  </si>
  <si>
    <t>2023-12-06 21:47:06</t>
  </si>
  <si>
    <t>2023-12-05</t>
  </si>
  <si>
    <t>4384257</t>
  </si>
  <si>
    <t>YANG LULU</t>
  </si>
  <si>
    <t>2023-12-10</t>
  </si>
  <si>
    <t>2972.00</t>
  </si>
  <si>
    <t>2023-12-05 19:54:25</t>
  </si>
  <si>
    <t>2023-11-16</t>
  </si>
  <si>
    <t>4264061</t>
  </si>
  <si>
    <t>历山酒店</t>
  </si>
  <si>
    <t>LI ZEYI</t>
  </si>
  <si>
    <t>2023-12-11</t>
  </si>
  <si>
    <t>1959.00</t>
  </si>
  <si>
    <t>2023-11-17 11:31:52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</si>
</sst>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85725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441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45271</v>
      </c>
      <c r="G2" s="6">
        <v>45274</v>
      </c>
      <c r="H2" s="4">
        <v>1</v>
      </c>
      <c r="I2" s="4">
        <v>3</v>
      </c>
      <c r="J2" s="4">
        <v>3</v>
      </c>
      <c r="K2" s="4" t="s">
        <v>30</v>
      </c>
      <c r="L2" s="4">
        <v>1959</v>
      </c>
      <c r="M2" s="4">
        <v>1959</v>
      </c>
      <c r="N2" s="4" t="s">
        <v>31</v>
      </c>
      <c r="O2" s="4" t="s">
        <v>32</v>
      </c>
      <c r="P2" s="4" t="s">
        <v>33</v>
      </c>
      <c r="Q2" s="4">
        <v>0</v>
      </c>
      <c r="R2" s="7">
        <v>45246</v>
      </c>
      <c r="S2" s="6">
        <v>45289</v>
      </c>
      <c r="T2" s="4" t="s">
        <v>34</v>
      </c>
      <c r="U2" s="4">
        <v>1959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45270</v>
      </c>
      <c r="G3" s="6">
        <v>45274</v>
      </c>
      <c r="H3" s="4">
        <v>1</v>
      </c>
      <c r="I3" s="4">
        <v>4</v>
      </c>
      <c r="J3" s="4">
        <v>4</v>
      </c>
      <c r="K3" s="4" t="s">
        <v>30</v>
      </c>
      <c r="L3" s="4">
        <v>2972</v>
      </c>
      <c r="M3" s="4">
        <v>2972</v>
      </c>
      <c r="N3" s="4" t="s">
        <v>40</v>
      </c>
      <c r="O3" s="4" t="s">
        <v>32</v>
      </c>
      <c r="P3" s="4" t="s">
        <v>33</v>
      </c>
      <c r="Q3" s="4">
        <v>0</v>
      </c>
      <c r="R3" s="7">
        <v>45265.0000115741</v>
      </c>
      <c r="S3" s="6">
        <v>45289</v>
      </c>
      <c r="T3" s="4" t="s">
        <v>34</v>
      </c>
      <c r="U3" s="4">
        <v>2972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45272</v>
      </c>
      <c r="G4" s="6">
        <v>45274</v>
      </c>
      <c r="H4" s="4">
        <v>1</v>
      </c>
      <c r="I4" s="4">
        <v>2</v>
      </c>
      <c r="J4" s="4">
        <v>2</v>
      </c>
      <c r="K4" s="4" t="s">
        <v>30</v>
      </c>
      <c r="L4" s="4">
        <v>1491</v>
      </c>
      <c r="M4" s="4">
        <v>1491</v>
      </c>
      <c r="N4" s="4" t="s">
        <v>44</v>
      </c>
      <c r="O4" s="4" t="s">
        <v>32</v>
      </c>
      <c r="P4" s="4" t="s">
        <v>33</v>
      </c>
      <c r="Q4" s="4">
        <v>0</v>
      </c>
      <c r="R4" s="7">
        <v>45266.0000115741</v>
      </c>
      <c r="S4" s="6">
        <v>45289</v>
      </c>
      <c r="T4" s="4" t="s">
        <v>34</v>
      </c>
      <c r="U4" s="4">
        <v>1491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47</v>
      </c>
      <c r="F5" s="6">
        <v>45272</v>
      </c>
      <c r="G5" s="6">
        <v>45274</v>
      </c>
      <c r="H5" s="4">
        <v>1</v>
      </c>
      <c r="I5" s="4">
        <v>2</v>
      </c>
      <c r="J5" s="4">
        <v>2</v>
      </c>
      <c r="K5" s="4" t="s">
        <v>30</v>
      </c>
      <c r="L5" s="4">
        <v>1702</v>
      </c>
      <c r="M5" s="4">
        <v>1702</v>
      </c>
      <c r="N5" s="4" t="s">
        <v>48</v>
      </c>
      <c r="O5" s="4" t="s">
        <v>32</v>
      </c>
      <c r="P5" s="4" t="s">
        <v>33</v>
      </c>
      <c r="Q5" s="4">
        <v>0</v>
      </c>
      <c r="R5" s="7">
        <v>45266</v>
      </c>
      <c r="S5" s="6">
        <v>45289</v>
      </c>
      <c r="T5" s="4" t="s">
        <v>34</v>
      </c>
      <c r="U5" s="4">
        <v>1702</v>
      </c>
      <c r="V5" s="4">
        <v>0</v>
      </c>
      <c r="W5" s="4">
        <v>0</v>
      </c>
      <c r="X5" s="4" t="s">
        <v>49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45272</v>
      </c>
      <c r="G6" s="6">
        <v>45274</v>
      </c>
      <c r="H6" s="4">
        <v>1</v>
      </c>
      <c r="I6" s="4">
        <v>2</v>
      </c>
      <c r="J6" s="4">
        <v>2</v>
      </c>
      <c r="K6" s="4" t="s">
        <v>30</v>
      </c>
      <c r="L6" s="4">
        <v>1491</v>
      </c>
      <c r="M6" s="4">
        <v>1491</v>
      </c>
      <c r="N6" s="4" t="s">
        <v>51</v>
      </c>
      <c r="O6" s="4" t="s">
        <v>32</v>
      </c>
      <c r="P6" s="4" t="s">
        <v>33</v>
      </c>
      <c r="Q6" s="4">
        <v>0</v>
      </c>
      <c r="R6" s="7">
        <v>45267.0000115741</v>
      </c>
      <c r="S6" s="6">
        <v>45289</v>
      </c>
      <c r="T6" s="4" t="s">
        <v>34</v>
      </c>
      <c r="U6" s="4">
        <v>1491</v>
      </c>
      <c r="V6" s="4">
        <v>0</v>
      </c>
      <c r="W6" s="4">
        <v>0</v>
      </c>
      <c r="X6" s="4" t="s">
        <v>52</v>
      </c>
      <c r="Y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999228495638234</v>
      </c>
      <c r="B2" s="6">
        <v>45271</v>
      </c>
      <c r="C2" s="6">
        <v>45274</v>
      </c>
      <c r="D2" s="4">
        <v>1959</v>
      </c>
      <c r="E2" s="4" t="str">
        <f>VLOOKUP(A2,HOP!A:L,12,0)</f>
        <v>1959.00</v>
      </c>
      <c r="F2" s="4" t="str">
        <f>VLOOKUP(A2,HOP!A:C,3,0)</f>
        <v>4264061</v>
      </c>
      <c r="G2" s="4">
        <f>D2-E2</f>
        <v>0</v>
      </c>
      <c r="H2" s="4" t="str">
        <f>$H$1&amp;F2</f>
        <v>，4264061</v>
      </c>
      <c r="I2" s="4" t="str">
        <f>VLOOKUP(A2,HOP!A:U,21,0)</f>
        <v>直连</v>
      </c>
    </row>
    <row r="3" s="4" customFormat="1" spans="1:9">
      <c r="A3" s="5">
        <v>999229310724889</v>
      </c>
      <c r="B3" s="6">
        <v>45270</v>
      </c>
      <c r="C3" s="6">
        <v>45274</v>
      </c>
      <c r="D3" s="4">
        <v>2972</v>
      </c>
      <c r="E3" s="4" t="str">
        <f>VLOOKUP(A3,HOP!A:L,12,0)</f>
        <v>2972.00</v>
      </c>
      <c r="F3" s="4" t="str">
        <f>VLOOKUP(A3,HOP!A:C,3,0)</f>
        <v>4384257</v>
      </c>
      <c r="G3" s="4">
        <f>D3-E3</f>
        <v>0</v>
      </c>
      <c r="H3" s="4" t="str">
        <f>$H$1&amp;F3</f>
        <v>，4384257</v>
      </c>
      <c r="I3" s="4" t="str">
        <f>VLOOKUP(A3,HOP!A:U,21,0)</f>
        <v>直连</v>
      </c>
    </row>
    <row r="4" s="4" customFormat="1" spans="1:9">
      <c r="A4" s="5">
        <v>999229338201535</v>
      </c>
      <c r="B4" s="6">
        <v>45272</v>
      </c>
      <c r="C4" s="6">
        <v>45274</v>
      </c>
      <c r="D4" s="4">
        <v>1491</v>
      </c>
      <c r="E4" s="4" t="str">
        <f>VLOOKUP(A4,HOP!A:L,12,0)</f>
        <v>1491.00</v>
      </c>
      <c r="F4" s="4" t="str">
        <f>VLOOKUP(A4,HOP!A:C,3,0)</f>
        <v>4392114</v>
      </c>
      <c r="G4" s="4">
        <f>D4-E4</f>
        <v>0</v>
      </c>
      <c r="H4" s="4" t="str">
        <f>$H$1&amp;F4</f>
        <v>，4392114</v>
      </c>
      <c r="I4" s="4" t="str">
        <f>VLOOKUP(A4,HOP!A:U,21,0)</f>
        <v>直连</v>
      </c>
    </row>
    <row r="5" s="4" customFormat="1" spans="1:9">
      <c r="A5" s="5">
        <v>999229338459819</v>
      </c>
      <c r="B5" s="6">
        <v>45272</v>
      </c>
      <c r="C5" s="6">
        <v>45274</v>
      </c>
      <c r="D5" s="4">
        <v>1702</v>
      </c>
      <c r="E5" s="4" t="str">
        <f>VLOOKUP(A5,HOP!A:L,12,0)</f>
        <v>1702.00</v>
      </c>
      <c r="F5" s="4" t="str">
        <f>VLOOKUP(A5,HOP!A:C,3,0)</f>
        <v>4392611</v>
      </c>
      <c r="G5" s="4">
        <f>D5-E5</f>
        <v>0</v>
      </c>
      <c r="H5" s="4" t="str">
        <f>$H$1&amp;F5</f>
        <v>，4392611</v>
      </c>
      <c r="I5" s="4" t="str">
        <f>VLOOKUP(A5,HOP!A:U,21,0)</f>
        <v>直连</v>
      </c>
    </row>
    <row r="6" s="4" customFormat="1" spans="1:9">
      <c r="A6" s="5">
        <v>999229340078699</v>
      </c>
      <c r="B6" s="6">
        <v>45272</v>
      </c>
      <c r="C6" s="6">
        <v>45274</v>
      </c>
      <c r="D6" s="4">
        <v>1491</v>
      </c>
      <c r="E6" s="4" t="str">
        <f>VLOOKUP(A6,HOP!A:L,12,0)</f>
        <v>1491.00</v>
      </c>
      <c r="F6" s="4" t="str">
        <f>VLOOKUP(A6,HOP!A:C,3,0)</f>
        <v>4395296</v>
      </c>
      <c r="G6" s="4">
        <f>D6-E6</f>
        <v>0</v>
      </c>
      <c r="H6" s="4" t="str">
        <f>$H$1&amp;F6</f>
        <v>，4395296</v>
      </c>
      <c r="I6" s="4" t="str">
        <f>VLOOKUP(A6,HOP!A:U,21,0)</f>
        <v>直连</v>
      </c>
    </row>
    <row r="8" spans="4:4">
      <c r="D8" s="4">
        <f>SUM(D2:D7)</f>
        <v>9615</v>
      </c>
    </row>
    <row r="12" spans="1:1">
      <c r="A12" s="4" t="s">
        <v>54</v>
      </c>
    </row>
    <row r="13" spans="1:1">
      <c r="A13" s="4" t="s">
        <v>55</v>
      </c>
    </row>
    <row r="14" spans="1:1">
      <c r="A14" s="4" t="s">
        <v>56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999229340078699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999229338459819</v>
      </c>
      <c r="B3" s="1" t="s">
        <v>94</v>
      </c>
      <c r="C3" s="1" t="s">
        <v>95</v>
      </c>
      <c r="D3" s="1" t="s">
        <v>78</v>
      </c>
      <c r="E3" s="1" t="s">
        <v>96</v>
      </c>
      <c r="F3" s="1" t="s">
        <v>80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999229338201535</v>
      </c>
      <c r="B4" s="1" t="s">
        <v>94</v>
      </c>
      <c r="C4" s="1" t="s">
        <v>99</v>
      </c>
      <c r="D4" s="1" t="s">
        <v>78</v>
      </c>
      <c r="E4" s="1" t="s">
        <v>100</v>
      </c>
      <c r="F4" s="1" t="s">
        <v>80</v>
      </c>
      <c r="G4" s="1" t="s">
        <v>81</v>
      </c>
      <c r="H4" s="1" t="s">
        <v>82</v>
      </c>
      <c r="I4" s="1" t="s">
        <v>83</v>
      </c>
      <c r="J4" s="1" t="s">
        <v>84</v>
      </c>
      <c r="K4" s="1" t="s">
        <v>83</v>
      </c>
      <c r="L4" s="1" t="s">
        <v>83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101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999229310724889</v>
      </c>
      <c r="B5" s="1" t="s">
        <v>102</v>
      </c>
      <c r="C5" s="1" t="s">
        <v>103</v>
      </c>
      <c r="D5" s="1" t="s">
        <v>78</v>
      </c>
      <c r="E5" s="1" t="s">
        <v>104</v>
      </c>
      <c r="F5" s="1" t="s">
        <v>105</v>
      </c>
      <c r="G5" s="1" t="s">
        <v>81</v>
      </c>
      <c r="H5" s="1" t="s">
        <v>82</v>
      </c>
      <c r="I5" s="1" t="s">
        <v>106</v>
      </c>
      <c r="J5" s="1" t="s">
        <v>84</v>
      </c>
      <c r="K5" s="1" t="s">
        <v>106</v>
      </c>
      <c r="L5" s="1" t="s">
        <v>106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107</v>
      </c>
      <c r="S5" s="1" t="s">
        <v>90</v>
      </c>
      <c r="T5" s="1" t="s">
        <v>91</v>
      </c>
      <c r="U5" s="1" t="s">
        <v>92</v>
      </c>
      <c r="V5" s="1" t="s">
        <v>93</v>
      </c>
    </row>
    <row r="6" s="1" customFormat="1" spans="1:22">
      <c r="A6" s="3">
        <v>999228495638234</v>
      </c>
      <c r="B6" s="1" t="s">
        <v>108</v>
      </c>
      <c r="C6" s="1" t="s">
        <v>109</v>
      </c>
      <c r="D6" s="1" t="s">
        <v>110</v>
      </c>
      <c r="E6" s="1" t="s">
        <v>111</v>
      </c>
      <c r="F6" s="1" t="s">
        <v>112</v>
      </c>
      <c r="G6" s="1" t="s">
        <v>81</v>
      </c>
      <c r="H6" s="1" t="s">
        <v>82</v>
      </c>
      <c r="I6" s="1" t="s">
        <v>113</v>
      </c>
      <c r="J6" s="1" t="s">
        <v>84</v>
      </c>
      <c r="K6" s="1" t="s">
        <v>113</v>
      </c>
      <c r="L6" s="1" t="s">
        <v>113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114</v>
      </c>
      <c r="S6" s="1" t="s">
        <v>90</v>
      </c>
      <c r="T6" s="1" t="s">
        <v>91</v>
      </c>
      <c r="U6" s="1" t="s">
        <v>92</v>
      </c>
      <c r="V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2023-12-29T01:16:56Z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B6A78CFB2CE34224BC86D74CC4B796E6_12</vt:lpwstr>
  </property>
</Properties>
</file>