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<sst xmlns="http://schemas.openxmlformats.org/spreadsheetml/2006/main" count="236" uniqueCount="136">
  <si>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</si>
  <si>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</si>
  <si>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</si>
  <si>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</si>
  <si>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</si>
  <si>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</si>
  <si>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</si>
  <si>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</si>
  <si>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</si>
  <si>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</si>
  <si>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</si>
  <si>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</si>
  <si>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</si>
  <si>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</si>
  <si>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</si>
  <si>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</si>
  <si>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</si>
  <si>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</si>
  <si>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</si>
  <si>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</si>
  <si>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</si>
  <si>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</si>
  <si>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</si>
  <si>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</si>
  <si>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</si>
  <si>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999224051644934	</t>
  </si>
  <si>
    <t>Ctrip</t>
  </si>
  <si>
    <t>正常</t>
  </si>
  <si>
    <t>[梳邦再也]双威舄湖酒店（原双威克里奥酒店）(Sunway Lagoon Hotel , Formerly Sunway Clio Hotel)(39663959)</t>
  </si>
  <si>
    <t>豪华加大客房&lt;2人入住&gt;&lt;不退款&gt;</t>
  </si>
  <si>
    <t>USD</t>
  </si>
  <si>
    <t>PEI LING/SIA</t>
  </si>
  <si>
    <t>CA5326231229USD</t>
  </si>
  <si>
    <t>未提现</t>
  </si>
  <si>
    <t>携程开票</t>
  </si>
  <si>
    <t xml:space="preserve">3341536	</t>
  </si>
  <si>
    <t xml:space="preserve">277193934	</t>
  </si>
  <si>
    <t xml:space="preserve">999227947075243	</t>
  </si>
  <si>
    <t>[曼谷]曼谷市集酒店(The Bazaar Hotel Bangkok)(38635682)</t>
  </si>
  <si>
    <t>高级双床房&lt;2人入住&gt;</t>
  </si>
  <si>
    <t>CHEN/KAI</t>
  </si>
  <si>
    <t xml:space="preserve">4082260	</t>
  </si>
  <si>
    <t xml:space="preserve">170332	</t>
  </si>
  <si>
    <t>取消</t>
  </si>
  <si>
    <t xml:space="preserve">999228274259819	</t>
  </si>
  <si>
    <t>[旧金山]旧金山之标酒店(The Marker San Francisco)(37199173)</t>
  </si>
  <si>
    <t>豪华客房, 1 张大床&lt;2人入住&gt;&lt;不退款&gt;</t>
  </si>
  <si>
    <t>Munoz/Marianna</t>
  </si>
  <si>
    <t xml:space="preserve">4173625	</t>
  </si>
  <si>
    <t xml:space="preserve">C9C8L2PLF0	</t>
  </si>
  <si>
    <t xml:space="preserve">999228486529860	</t>
  </si>
  <si>
    <t>[宿务]宿务ABC酒店(ABC Hotel Cebu)(44800508)</t>
  </si>
  <si>
    <t>高级房, 1 张特大床&lt;2人入住&gt;&lt;不退款&gt;</t>
  </si>
  <si>
    <t>PARTT/ROBERT</t>
  </si>
  <si>
    <t xml:space="preserve">4257950	</t>
  </si>
  <si>
    <t xml:space="preserve">|122476830	</t>
  </si>
  <si>
    <t xml:space="preserve">999228487567552	</t>
  </si>
  <si>
    <t>[班夫]穆斯套房酒店(Moose Hotel and Suites)(37208877)</t>
  </si>
  <si>
    <t>高级特大床酒店房&lt;2人入住&gt;&lt;无早&gt;</t>
  </si>
  <si>
    <t>Jiang/Yichen,Luan/Beiyi</t>
  </si>
  <si>
    <t xml:space="preserve">4258804	</t>
  </si>
  <si>
    <t xml:space="preserve">4059077|122534787	</t>
  </si>
  <si>
    <t xml:space="preserve">999228560634450	</t>
  </si>
  <si>
    <t>[哥本哈根]卡宾城市酒店(Cabinn City)(37199997)</t>
  </si>
  <si>
    <t>客房&lt;2人入住&gt;&lt;不退款&gt;&lt;早餐&gt;</t>
  </si>
  <si>
    <t>LU/JIAN</t>
  </si>
  <si>
    <t xml:space="preserve">4294035	</t>
  </si>
  <si>
    <t xml:space="preserve">	</t>
  </si>
  <si>
    <t>，</t>
  </si>
  <si>
    <t>A231229100259481</t>
  </si>
  <si>
    <t>A231229100345481</t>
  </si>
  <si>
    <t>USD / HKD 当前参考汇率: 7.81566</t>
  </si>
  <si>
    <t>总计：1401.12 USD/
10950.68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</si>
  <si>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</si>
  <si>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</si>
  <si>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</si>
  <si>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</si>
  <si>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</si>
  <si>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</si>
  <si>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</si>
  <si>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</si>
  <si>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</si>
  <si>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</si>
  <si>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</si>
  <si>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</si>
  <si>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</si>
  <si>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</si>
  <si>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</si>
  <si>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</si>
  <si>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</si>
  <si>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</si>
  <si>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</si>
  <si>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2023-11-21</t>
  </si>
  <si>
    <t>4294035</t>
  </si>
  <si>
    <t>卡宾城市酒店</t>
  </si>
  <si>
    <t>LU JIAN</t>
  </si>
  <si>
    <t>2023-12-24</t>
  </si>
  <si>
    <t>2023-12-26</t>
  </si>
  <si>
    <t>退房日周结</t>
  </si>
  <si>
    <t>1466.02</t>
  </si>
  <si>
    <t>202.68</t>
  </si>
  <si>
    <t>0</t>
  </si>
  <si>
    <t>0.00</t>
  </si>
  <si>
    <t>携程盛景国际直连</t>
  </si>
  <si>
    <t>01.010677</t>
  </si>
  <si>
    <t>2023-11-21 01:16:21</t>
  </si>
  <si>
    <t>否</t>
  </si>
  <si>
    <t>汇智国际旅游发展有限公司</t>
  </si>
  <si>
    <t>直连</t>
  </si>
  <si>
    <t>丹麦</t>
  </si>
  <si>
    <t>2023-11-15</t>
  </si>
  <si>
    <t>4258804</t>
  </si>
  <si>
    <t>班夫穆斯套房酒店</t>
  </si>
  <si>
    <t>Jiang Yichen,Luan Beiyi</t>
  </si>
  <si>
    <t>6835.88</t>
  </si>
  <si>
    <t>940.26</t>
  </si>
  <si>
    <t>2023-11-15 13:04:01</t>
  </si>
  <si>
    <t>加拿大</t>
  </si>
  <si>
    <t>4257950</t>
  </si>
  <si>
    <t>ABC 宿务酒店</t>
  </si>
  <si>
    <t>PARTT ROBERT</t>
  </si>
  <si>
    <t>2023-12-20</t>
  </si>
  <si>
    <t>1302.67</t>
  </si>
  <si>
    <t>179.18</t>
  </si>
  <si>
    <t>2023-11-15 10:41:58</t>
  </si>
  <si>
    <t>菲律宾</t>
  </si>
  <si>
    <t>2023-05-08</t>
  </si>
  <si>
    <t>3341536</t>
  </si>
  <si>
    <t>双威克里奥酒店</t>
  </si>
  <si>
    <t>PEI LING SIA</t>
  </si>
  <si>
    <t>2023-12-25</t>
  </si>
  <si>
    <t>546.30</t>
  </si>
  <si>
    <t>79.00</t>
  </si>
  <si>
    <t>2023-05-17 11:17:59</t>
  </si>
  <si>
    <t>直采</t>
  </si>
  <si>
    <t>马来西亚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</si>
</sst>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13</xdr:col>
      <xdr:colOff>647700</xdr:colOff>
      <xdr:row>51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57550"/>
          <a:ext cx="10248900" cy="5229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45285</v>
      </c>
      <c r="G2" s="6">
        <v>45286</v>
      </c>
      <c r="H2" s="4">
        <v>1</v>
      </c>
      <c r="I2" s="4">
        <v>1</v>
      </c>
      <c r="J2" s="4">
        <v>1</v>
      </c>
      <c r="K2" s="4" t="s">
        <v>30</v>
      </c>
      <c r="L2" s="4">
        <v>79</v>
      </c>
      <c r="M2" s="4">
        <v>79</v>
      </c>
      <c r="N2" s="4" t="s">
        <v>31</v>
      </c>
      <c r="O2" s="4" t="s">
        <v>32</v>
      </c>
      <c r="P2" s="4" t="s">
        <v>33</v>
      </c>
      <c r="Q2" s="4">
        <v>0</v>
      </c>
      <c r="R2" s="7">
        <v>45054</v>
      </c>
      <c r="S2" s="6">
        <v>45289</v>
      </c>
      <c r="T2" s="4" t="s">
        <v>34</v>
      </c>
      <c r="U2" s="4">
        <v>79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45282</v>
      </c>
      <c r="G3" s="6">
        <v>45286</v>
      </c>
      <c r="H3" s="4">
        <v>1</v>
      </c>
      <c r="I3" s="4">
        <v>4</v>
      </c>
      <c r="J3" s="4">
        <v>4</v>
      </c>
      <c r="K3" s="4" t="s">
        <v>30</v>
      </c>
      <c r="L3" s="4">
        <v>129.96</v>
      </c>
      <c r="M3" s="4">
        <v>129.96</v>
      </c>
      <c r="N3" s="4" t="s">
        <v>40</v>
      </c>
      <c r="O3" s="4" t="s">
        <v>32</v>
      </c>
      <c r="P3" s="4" t="s">
        <v>33</v>
      </c>
      <c r="Q3" s="4">
        <v>0</v>
      </c>
      <c r="R3" s="7">
        <v>45215.0000115741</v>
      </c>
      <c r="S3" s="6">
        <v>45289</v>
      </c>
      <c r="T3" s="4" t="s">
        <v>34</v>
      </c>
      <c r="U3" s="4">
        <v>129.96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37</v>
      </c>
      <c r="B4" s="4" t="s">
        <v>26</v>
      </c>
      <c r="C4" s="4" t="s">
        <v>43</v>
      </c>
      <c r="D4" s="4" t="s">
        <v>38</v>
      </c>
      <c r="E4" s="4" t="s">
        <v>39</v>
      </c>
      <c r="F4" s="6">
        <v>45282</v>
      </c>
      <c r="G4" s="6">
        <v>45286</v>
      </c>
      <c r="H4" s="4">
        <v>1</v>
      </c>
      <c r="I4" s="4">
        <v>4</v>
      </c>
      <c r="J4" s="4">
        <v>4</v>
      </c>
      <c r="K4" s="4" t="s">
        <v>30</v>
      </c>
      <c r="L4" s="4">
        <v>-129.96</v>
      </c>
      <c r="M4" s="4">
        <v>-129.96</v>
      </c>
      <c r="N4" s="4" t="s">
        <v>40</v>
      </c>
      <c r="O4" s="4" t="s">
        <v>32</v>
      </c>
      <c r="P4" s="4" t="s">
        <v>33</v>
      </c>
      <c r="Q4" s="4">
        <v>0</v>
      </c>
      <c r="R4" s="7">
        <v>45215.0000115741</v>
      </c>
      <c r="S4" s="6">
        <v>45289</v>
      </c>
      <c r="T4" s="4" t="s">
        <v>34</v>
      </c>
      <c r="U4" s="4">
        <v>-129.96</v>
      </c>
      <c r="V4" s="4">
        <v>0</v>
      </c>
      <c r="W4" s="4">
        <v>0</v>
      </c>
      <c r="X4" s="4" t="s">
        <v>41</v>
      </c>
      <c r="Y4" s="4" t="s">
        <v>42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45285</v>
      </c>
      <c r="G5" s="6">
        <v>45286</v>
      </c>
      <c r="H5" s="4">
        <v>1</v>
      </c>
      <c r="I5" s="4">
        <v>1</v>
      </c>
      <c r="J5" s="4">
        <v>1</v>
      </c>
      <c r="K5" s="4" t="s">
        <v>30</v>
      </c>
      <c r="L5" s="4">
        <v>141.88</v>
      </c>
      <c r="M5" s="4">
        <v>141.88</v>
      </c>
      <c r="N5" s="4" t="s">
        <v>47</v>
      </c>
      <c r="O5" s="4" t="s">
        <v>32</v>
      </c>
      <c r="P5" s="4" t="s">
        <v>33</v>
      </c>
      <c r="Q5" s="4">
        <v>0</v>
      </c>
      <c r="R5" s="7">
        <v>45232.0000115741</v>
      </c>
      <c r="S5" s="6">
        <v>45289</v>
      </c>
      <c r="T5" s="4" t="s">
        <v>34</v>
      </c>
      <c r="U5" s="4">
        <v>141.88</v>
      </c>
      <c r="V5" s="4">
        <v>0</v>
      </c>
      <c r="W5" s="4">
        <v>0</v>
      </c>
      <c r="X5" s="4" t="s">
        <v>48</v>
      </c>
      <c r="Y5" s="4" t="s">
        <v>49</v>
      </c>
    </row>
    <row r="6" s="4" customFormat="1" spans="1:25">
      <c r="A6" s="4" t="s">
        <v>44</v>
      </c>
      <c r="B6" s="4" t="s">
        <v>26</v>
      </c>
      <c r="C6" s="4" t="s">
        <v>43</v>
      </c>
      <c r="D6" s="4" t="s">
        <v>45</v>
      </c>
      <c r="E6" s="4" t="s">
        <v>46</v>
      </c>
      <c r="F6" s="6">
        <v>45285</v>
      </c>
      <c r="G6" s="6">
        <v>45286</v>
      </c>
      <c r="H6" s="4">
        <v>1</v>
      </c>
      <c r="I6" s="4">
        <v>1</v>
      </c>
      <c r="J6" s="4">
        <v>1</v>
      </c>
      <c r="K6" s="4" t="s">
        <v>30</v>
      </c>
      <c r="L6" s="4">
        <v>-141.88</v>
      </c>
      <c r="M6" s="4">
        <v>-141.88</v>
      </c>
      <c r="N6" s="4" t="s">
        <v>47</v>
      </c>
      <c r="O6" s="4" t="s">
        <v>32</v>
      </c>
      <c r="P6" s="4" t="s">
        <v>33</v>
      </c>
      <c r="Q6" s="4">
        <v>0</v>
      </c>
      <c r="R6" s="7">
        <v>45232.0000115741</v>
      </c>
      <c r="S6" s="6">
        <v>45289</v>
      </c>
      <c r="T6" s="4" t="s">
        <v>34</v>
      </c>
      <c r="U6" s="4">
        <v>-141.88</v>
      </c>
      <c r="V6" s="4">
        <v>0</v>
      </c>
      <c r="W6" s="4">
        <v>0</v>
      </c>
      <c r="X6" s="4" t="s">
        <v>48</v>
      </c>
      <c r="Y6" s="4" t="s">
        <v>49</v>
      </c>
    </row>
    <row r="7" s="4" customFormat="1" spans="1:25">
      <c r="A7" s="4" t="s">
        <v>50</v>
      </c>
      <c r="B7" s="4" t="s">
        <v>26</v>
      </c>
      <c r="C7" s="4" t="s">
        <v>27</v>
      </c>
      <c r="D7" s="4" t="s">
        <v>51</v>
      </c>
      <c r="E7" s="4" t="s">
        <v>52</v>
      </c>
      <c r="F7" s="6">
        <v>45280</v>
      </c>
      <c r="G7" s="6">
        <v>45286</v>
      </c>
      <c r="H7" s="4">
        <v>1</v>
      </c>
      <c r="I7" s="4">
        <v>6</v>
      </c>
      <c r="J7" s="4">
        <v>6</v>
      </c>
      <c r="K7" s="4" t="s">
        <v>30</v>
      </c>
      <c r="L7" s="4">
        <v>179.18</v>
      </c>
      <c r="M7" s="4">
        <v>179.18</v>
      </c>
      <c r="N7" s="4" t="s">
        <v>53</v>
      </c>
      <c r="O7" s="4" t="s">
        <v>32</v>
      </c>
      <c r="P7" s="4" t="s">
        <v>33</v>
      </c>
      <c r="Q7" s="4">
        <v>0</v>
      </c>
      <c r="R7" s="7">
        <v>45245.0000115741</v>
      </c>
      <c r="S7" s="6">
        <v>45289</v>
      </c>
      <c r="T7" s="4" t="s">
        <v>34</v>
      </c>
      <c r="U7" s="4">
        <v>179.18</v>
      </c>
      <c r="V7" s="4">
        <v>0</v>
      </c>
      <c r="W7" s="4">
        <v>0</v>
      </c>
      <c r="X7" s="4" t="s">
        <v>54</v>
      </c>
      <c r="Y7" s="4" t="s">
        <v>55</v>
      </c>
    </row>
    <row r="8" s="4" customFormat="1" spans="1:25">
      <c r="A8" s="4" t="s">
        <v>56</v>
      </c>
      <c r="B8" s="4" t="s">
        <v>26</v>
      </c>
      <c r="C8" s="4" t="s">
        <v>27</v>
      </c>
      <c r="D8" s="4" t="s">
        <v>57</v>
      </c>
      <c r="E8" s="4" t="s">
        <v>58</v>
      </c>
      <c r="F8" s="6">
        <v>45284</v>
      </c>
      <c r="G8" s="6">
        <v>45286</v>
      </c>
      <c r="H8" s="4">
        <v>1</v>
      </c>
      <c r="I8" s="4">
        <v>2</v>
      </c>
      <c r="J8" s="4">
        <v>2</v>
      </c>
      <c r="K8" s="4" t="s">
        <v>30</v>
      </c>
      <c r="L8" s="4">
        <v>940.26</v>
      </c>
      <c r="M8" s="4">
        <v>940.26</v>
      </c>
      <c r="N8" s="4" t="s">
        <v>59</v>
      </c>
      <c r="O8" s="4" t="s">
        <v>32</v>
      </c>
      <c r="P8" s="4" t="s">
        <v>33</v>
      </c>
      <c r="Q8" s="4">
        <v>0</v>
      </c>
      <c r="R8" s="7">
        <v>45245</v>
      </c>
      <c r="S8" s="6">
        <v>45289</v>
      </c>
      <c r="T8" s="4" t="s">
        <v>34</v>
      </c>
      <c r="U8" s="4">
        <v>940.26</v>
      </c>
      <c r="V8" s="4">
        <v>0</v>
      </c>
      <c r="W8" s="4">
        <v>0</v>
      </c>
      <c r="X8" s="4" t="s">
        <v>60</v>
      </c>
      <c r="Y8" s="4" t="s">
        <v>61</v>
      </c>
    </row>
    <row r="9" s="4" customFormat="1" spans="1:25">
      <c r="A9" s="4" t="s">
        <v>62</v>
      </c>
      <c r="B9" s="4" t="s">
        <v>26</v>
      </c>
      <c r="C9" s="4" t="s">
        <v>27</v>
      </c>
      <c r="D9" s="4" t="s">
        <v>63</v>
      </c>
      <c r="E9" s="4" t="s">
        <v>64</v>
      </c>
      <c r="F9" s="6">
        <v>45284</v>
      </c>
      <c r="G9" s="6">
        <v>45286</v>
      </c>
      <c r="H9" s="4">
        <v>1</v>
      </c>
      <c r="I9" s="4">
        <v>2</v>
      </c>
      <c r="J9" s="4">
        <v>2</v>
      </c>
      <c r="K9" s="4" t="s">
        <v>30</v>
      </c>
      <c r="L9" s="4">
        <v>202.68</v>
      </c>
      <c r="M9" s="4">
        <v>202.68</v>
      </c>
      <c r="N9" s="4" t="s">
        <v>65</v>
      </c>
      <c r="O9" s="4" t="s">
        <v>32</v>
      </c>
      <c r="P9" s="4" t="s">
        <v>33</v>
      </c>
      <c r="Q9" s="4">
        <v>0</v>
      </c>
      <c r="R9" s="7">
        <v>45251.0000115741</v>
      </c>
      <c r="S9" s="6">
        <v>45289</v>
      </c>
      <c r="T9" s="4" t="s">
        <v>34</v>
      </c>
      <c r="U9" s="4">
        <v>202.68</v>
      </c>
      <c r="V9" s="4">
        <v>0</v>
      </c>
      <c r="W9" s="4">
        <v>0</v>
      </c>
      <c r="X9" s="4" t="s">
        <v>66</v>
      </c>
      <c r="Y9" s="4" t="s">
        <v>67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7"/>
  <sheetViews>
    <sheetView tabSelected="1" workbookViewId="0">
      <selection activeCell="H18" sqref="H18"/>
    </sheetView>
  </sheetViews>
  <sheetFormatPr defaultColWidth="9" defaultRowHeight="13.5"/>
  <cols>
    <col min="1" max="1" width="12.625" style="4"/>
    <col min="2" max="3" width="11.5" style="4"/>
    <col min="4" max="4" width="9.375" style="4"/>
    <col min="5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68</v>
      </c>
    </row>
    <row r="2" s="4" customFormat="1" spans="1:9">
      <c r="A2" s="5">
        <v>999224051644934</v>
      </c>
      <c r="B2" s="6">
        <v>45285</v>
      </c>
      <c r="C2" s="6">
        <v>45286</v>
      </c>
      <c r="D2" s="4">
        <v>79</v>
      </c>
      <c r="E2" s="4" t="str">
        <f>VLOOKUP(A2,HOP!A:L,12,0)</f>
        <v>79.00</v>
      </c>
      <c r="F2" s="4" t="str">
        <f>VLOOKUP(A2,HOP!A:C,3,0)</f>
        <v>3341536</v>
      </c>
      <c r="G2" s="4">
        <f>D2-E2</f>
        <v>0</v>
      </c>
      <c r="H2" s="4" t="str">
        <f>$H$1&amp;F2</f>
        <v>，3341536</v>
      </c>
      <c r="I2" s="4" t="str">
        <f>VLOOKUP(A2,HOP!A:U,21,0)</f>
        <v>直采</v>
      </c>
    </row>
    <row r="3" s="4" customFormat="1" hidden="1" spans="1:9">
      <c r="A3" s="5">
        <v>999227947075243</v>
      </c>
      <c r="B3" s="6">
        <v>45282</v>
      </c>
      <c r="C3" s="6">
        <v>45286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>D3-E3</f>
        <v>#N/A</v>
      </c>
      <c r="H3" s="4" t="e">
        <f>$H$1&amp;F3</f>
        <v>#N/A</v>
      </c>
      <c r="I3" s="4" t="e">
        <f>VLOOKUP(A3,HOP!A:U,21,0)</f>
        <v>#N/A</v>
      </c>
    </row>
    <row r="4" s="4" customFormat="1" hidden="1" spans="1:9">
      <c r="A4" s="5">
        <v>999228274259819</v>
      </c>
      <c r="B4" s="6">
        <v>45285</v>
      </c>
      <c r="C4" s="6">
        <v>45286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>D4-E4</f>
        <v>#N/A</v>
      </c>
      <c r="H4" s="4" t="e">
        <f>$H$1&amp;F4</f>
        <v>#N/A</v>
      </c>
      <c r="I4" s="4" t="e">
        <f>VLOOKUP(A4,HOP!A:U,21,0)</f>
        <v>#N/A</v>
      </c>
    </row>
    <row r="5" s="4" customFormat="1" spans="1:9">
      <c r="A5" s="5">
        <v>999228486529860</v>
      </c>
      <c r="B5" s="6">
        <v>45280</v>
      </c>
      <c r="C5" s="6">
        <v>45286</v>
      </c>
      <c r="D5" s="4">
        <v>179.18</v>
      </c>
      <c r="E5" s="4" t="str">
        <f>VLOOKUP(A5,HOP!A:L,12,0)</f>
        <v>179.18</v>
      </c>
      <c r="F5" s="4" t="str">
        <f>VLOOKUP(A5,HOP!A:C,3,0)</f>
        <v>4257950</v>
      </c>
      <c r="G5" s="4">
        <f>D5-E5</f>
        <v>0</v>
      </c>
      <c r="H5" s="4" t="str">
        <f>$H$1&amp;F5</f>
        <v>，4257950</v>
      </c>
      <c r="I5" s="4" t="str">
        <f>VLOOKUP(A5,HOP!A:U,21,0)</f>
        <v>直连</v>
      </c>
    </row>
    <row r="6" s="4" customFormat="1" spans="1:9">
      <c r="A6" s="5">
        <v>999228487567552</v>
      </c>
      <c r="B6" s="6">
        <v>45284</v>
      </c>
      <c r="C6" s="6">
        <v>45286</v>
      </c>
      <c r="D6" s="4">
        <v>940.26</v>
      </c>
      <c r="E6" s="4" t="str">
        <f>VLOOKUP(A6,HOP!A:L,12,0)</f>
        <v>940.26</v>
      </c>
      <c r="F6" s="4" t="str">
        <f>VLOOKUP(A6,HOP!A:C,3,0)</f>
        <v>4258804</v>
      </c>
      <c r="G6" s="4">
        <f>D6-E6</f>
        <v>0</v>
      </c>
      <c r="H6" s="4" t="str">
        <f>$H$1&amp;F6</f>
        <v>，4258804</v>
      </c>
      <c r="I6" s="4" t="str">
        <f>VLOOKUP(A6,HOP!A:U,21,0)</f>
        <v>直连</v>
      </c>
    </row>
    <row r="7" s="4" customFormat="1" spans="1:9">
      <c r="A7" s="5">
        <v>999228560634450</v>
      </c>
      <c r="B7" s="6">
        <v>45284</v>
      </c>
      <c r="C7" s="6">
        <v>45286</v>
      </c>
      <c r="D7" s="4">
        <v>202.68</v>
      </c>
      <c r="E7" s="4" t="str">
        <f>VLOOKUP(A7,HOP!A:L,12,0)</f>
        <v>202.68</v>
      </c>
      <c r="F7" s="4" t="str">
        <f>VLOOKUP(A7,HOP!A:C,3,0)</f>
        <v>4294035</v>
      </c>
      <c r="G7" s="4">
        <f>D7-E7</f>
        <v>0</v>
      </c>
      <c r="H7" s="4" t="str">
        <f>$H$1&amp;F7</f>
        <v>，4294035</v>
      </c>
      <c r="I7" s="4" t="str">
        <f>VLOOKUP(A7,HOP!A:U,21,0)</f>
        <v>直连</v>
      </c>
    </row>
    <row r="9" spans="4:4">
      <c r="D9" s="4">
        <f>SUM(D2:D8)</f>
        <v>1401.12</v>
      </c>
    </row>
    <row r="14" spans="1:4">
      <c r="A14" s="4" t="s">
        <v>69</v>
      </c>
      <c r="C14" s="4">
        <v>79</v>
      </c>
      <c r="D14" s="4">
        <v>617.44</v>
      </c>
    </row>
    <row r="15" spans="1:4">
      <c r="A15" s="4" t="s">
        <v>70</v>
      </c>
      <c r="C15" s="4">
        <v>1322.12</v>
      </c>
      <c r="D15" s="4">
        <v>10333.24</v>
      </c>
    </row>
    <row r="16" spans="1:4">
      <c r="A16" s="4" t="s">
        <v>71</v>
      </c>
      <c r="C16" s="4">
        <f>SUBTOTAL(9,C14:C15)</f>
        <v>1401.12</v>
      </c>
      <c r="D16" s="4">
        <f>SUBTOTAL(9,D14:D15)</f>
        <v>10950.68</v>
      </c>
    </row>
    <row r="17" spans="1:1">
      <c r="A17" s="4" t="s">
        <v>72</v>
      </c>
    </row>
  </sheetData>
  <autoFilter ref="A1:XFD9">
    <filterColumn colId="3">
      <filters blank="1">
        <filter val="1401.12"/>
        <filter val="940.26"/>
        <filter val="179.18"/>
        <filter val="202.68"/>
        <filter val="7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A2" sqref="A2:A1048576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2">
      <c r="A1" s="2" t="s">
        <v>73</v>
      </c>
      <c r="B1" s="2" t="s">
        <v>74</v>
      </c>
      <c r="C1" s="2" t="s">
        <v>75</v>
      </c>
      <c r="D1" s="2" t="s">
        <v>76</v>
      </c>
      <c r="E1" s="2" t="s">
        <v>13</v>
      </c>
      <c r="F1" s="2" t="s">
        <v>5</v>
      </c>
      <c r="G1" s="2" t="s">
        <v>6</v>
      </c>
      <c r="H1" s="2" t="s">
        <v>77</v>
      </c>
      <c r="I1" s="2" t="s">
        <v>78</v>
      </c>
      <c r="J1" s="2" t="s">
        <v>79</v>
      </c>
      <c r="K1" s="2" t="s">
        <v>80</v>
      </c>
      <c r="L1" s="2" t="s">
        <v>81</v>
      </c>
      <c r="M1" s="2" t="s">
        <v>82</v>
      </c>
      <c r="N1" s="2" t="s">
        <v>83</v>
      </c>
      <c r="O1" s="2" t="s">
        <v>84</v>
      </c>
      <c r="P1" s="2" t="s">
        <v>85</v>
      </c>
      <c r="Q1" s="2" t="s">
        <v>86</v>
      </c>
      <c r="R1" s="2" t="s">
        <v>87</v>
      </c>
      <c r="S1" s="2" t="s">
        <v>88</v>
      </c>
      <c r="T1" s="2" t="s">
        <v>89</v>
      </c>
      <c r="U1" s="2" t="s">
        <v>90</v>
      </c>
      <c r="V1" s="2" t="s">
        <v>91</v>
      </c>
    </row>
    <row r="2" s="1" customFormat="1" spans="1:22">
      <c r="A2" s="3">
        <v>999228560634450</v>
      </c>
      <c r="B2" s="1" t="s">
        <v>92</v>
      </c>
      <c r="C2" s="1" t="s">
        <v>93</v>
      </c>
      <c r="D2" s="1" t="s">
        <v>94</v>
      </c>
      <c r="E2" s="1" t="s">
        <v>95</v>
      </c>
      <c r="F2" s="1" t="s">
        <v>96</v>
      </c>
      <c r="G2" s="1" t="s">
        <v>97</v>
      </c>
      <c r="H2" s="1" t="s">
        <v>98</v>
      </c>
      <c r="I2" s="1" t="s">
        <v>99</v>
      </c>
      <c r="J2" s="1" t="s">
        <v>30</v>
      </c>
      <c r="K2" s="1" t="s">
        <v>100</v>
      </c>
      <c r="L2" s="1" t="s">
        <v>100</v>
      </c>
      <c r="M2" s="1" t="s">
        <v>101</v>
      </c>
      <c r="N2" s="1" t="s">
        <v>101</v>
      </c>
      <c r="O2" s="1" t="s">
        <v>102</v>
      </c>
      <c r="P2" s="1" t="s">
        <v>103</v>
      </c>
      <c r="Q2" s="1" t="s">
        <v>104</v>
      </c>
      <c r="R2" s="1" t="s">
        <v>105</v>
      </c>
      <c r="S2" s="1" t="s">
        <v>106</v>
      </c>
      <c r="T2" s="1" t="s">
        <v>107</v>
      </c>
      <c r="U2" s="1" t="s">
        <v>108</v>
      </c>
      <c r="V2" s="1" t="s">
        <v>109</v>
      </c>
    </row>
    <row r="3" s="1" customFormat="1" spans="1:22">
      <c r="A3" s="3">
        <v>999228487567552</v>
      </c>
      <c r="B3" s="1" t="s">
        <v>110</v>
      </c>
      <c r="C3" s="1" t="s">
        <v>111</v>
      </c>
      <c r="D3" s="1" t="s">
        <v>112</v>
      </c>
      <c r="E3" s="1" t="s">
        <v>113</v>
      </c>
      <c r="F3" s="1" t="s">
        <v>96</v>
      </c>
      <c r="G3" s="1" t="s">
        <v>97</v>
      </c>
      <c r="H3" s="1" t="s">
        <v>98</v>
      </c>
      <c r="I3" s="1" t="s">
        <v>114</v>
      </c>
      <c r="J3" s="1" t="s">
        <v>30</v>
      </c>
      <c r="K3" s="1" t="s">
        <v>115</v>
      </c>
      <c r="L3" s="1" t="s">
        <v>115</v>
      </c>
      <c r="M3" s="1" t="s">
        <v>101</v>
      </c>
      <c r="N3" s="1" t="s">
        <v>101</v>
      </c>
      <c r="O3" s="1" t="s">
        <v>102</v>
      </c>
      <c r="P3" s="1" t="s">
        <v>103</v>
      </c>
      <c r="Q3" s="1" t="s">
        <v>104</v>
      </c>
      <c r="R3" s="1" t="s">
        <v>116</v>
      </c>
      <c r="S3" s="1" t="s">
        <v>106</v>
      </c>
      <c r="T3" s="1" t="s">
        <v>107</v>
      </c>
      <c r="U3" s="1" t="s">
        <v>108</v>
      </c>
      <c r="V3" s="1" t="s">
        <v>117</v>
      </c>
    </row>
    <row r="4" s="1" customFormat="1" spans="1:22">
      <c r="A4" s="3">
        <v>999228486529860</v>
      </c>
      <c r="B4" s="1" t="s">
        <v>110</v>
      </c>
      <c r="C4" s="1" t="s">
        <v>118</v>
      </c>
      <c r="D4" s="1" t="s">
        <v>119</v>
      </c>
      <c r="E4" s="1" t="s">
        <v>120</v>
      </c>
      <c r="F4" s="1" t="s">
        <v>121</v>
      </c>
      <c r="G4" s="1" t="s">
        <v>97</v>
      </c>
      <c r="H4" s="1" t="s">
        <v>98</v>
      </c>
      <c r="I4" s="1" t="s">
        <v>122</v>
      </c>
      <c r="J4" s="1" t="s">
        <v>30</v>
      </c>
      <c r="K4" s="1" t="s">
        <v>123</v>
      </c>
      <c r="L4" s="1" t="s">
        <v>123</v>
      </c>
      <c r="M4" s="1" t="s">
        <v>101</v>
      </c>
      <c r="N4" s="1" t="s">
        <v>101</v>
      </c>
      <c r="O4" s="1" t="s">
        <v>102</v>
      </c>
      <c r="P4" s="1" t="s">
        <v>103</v>
      </c>
      <c r="Q4" s="1" t="s">
        <v>104</v>
      </c>
      <c r="R4" s="1" t="s">
        <v>124</v>
      </c>
      <c r="S4" s="1" t="s">
        <v>106</v>
      </c>
      <c r="T4" s="1" t="s">
        <v>107</v>
      </c>
      <c r="U4" s="1" t="s">
        <v>108</v>
      </c>
      <c r="V4" s="1" t="s">
        <v>125</v>
      </c>
    </row>
    <row r="5" s="1" customFormat="1" spans="1:22">
      <c r="A5" s="3">
        <v>999224051644934</v>
      </c>
      <c r="B5" s="1" t="s">
        <v>126</v>
      </c>
      <c r="C5" s="1" t="s">
        <v>127</v>
      </c>
      <c r="D5" s="1" t="s">
        <v>128</v>
      </c>
      <c r="E5" s="1" t="s">
        <v>129</v>
      </c>
      <c r="F5" s="1" t="s">
        <v>130</v>
      </c>
      <c r="G5" s="1" t="s">
        <v>97</v>
      </c>
      <c r="H5" s="1" t="s">
        <v>98</v>
      </c>
      <c r="I5" s="1" t="s">
        <v>131</v>
      </c>
      <c r="J5" s="1" t="s">
        <v>30</v>
      </c>
      <c r="K5" s="1" t="s">
        <v>132</v>
      </c>
      <c r="L5" s="1" t="s">
        <v>132</v>
      </c>
      <c r="M5" s="1" t="s">
        <v>101</v>
      </c>
      <c r="N5" s="1" t="s">
        <v>101</v>
      </c>
      <c r="O5" s="1" t="s">
        <v>102</v>
      </c>
      <c r="P5" s="1" t="s">
        <v>103</v>
      </c>
      <c r="Q5" s="1" t="s">
        <v>104</v>
      </c>
      <c r="R5" s="1" t="s">
        <v>133</v>
      </c>
      <c r="S5" s="1" t="s">
        <v>106</v>
      </c>
      <c r="T5" s="1" t="s">
        <v>107</v>
      </c>
      <c r="U5" s="1" t="s">
        <v>134</v>
      </c>
      <c r="V5" s="1" t="s">
        <v>135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2023-12-29T02:05:49Z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25E02A41EA894C8CB8BF593ECDB10B13_12</vt:lpwstr>
  </property>
</Properties>
</file>