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<sst xmlns="http://schemas.openxmlformats.org/spreadsheetml/2006/main" count="704" uniqueCount="245">
  <si>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</si>
  <si>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</si>
  <si>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</si>
  <si>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</si>
  <si>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</si>
  <si>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</si>
  <si>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</si>
  <si>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</si>
  <si>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</si>
  <si>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</si>
  <si>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</si>
  <si>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</si>
  <si>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</si>
  <si>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</si>
  <si>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</si>
  <si>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</si>
  <si>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</si>
  <si>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</si>
  <si>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</si>
  <si>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</si>
  <si>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</si>
  <si>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</si>
  <si>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</si>
  <si>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</si>
  <si>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</si>
  <si>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26604233437	</t>
  </si>
  <si>
    <t>Ctrip</t>
  </si>
  <si>
    <t>正常</t>
  </si>
  <si>
    <t>[薄荷岛]邦劳岛Spa度假酒店(Mithi Resort &amp; Spa)(52532888)</t>
  </si>
  <si>
    <t>Mithi豪华别墅(至少连住2晚及以上)&lt;今日特价 &gt;&lt;双人入住&gt;&lt;双早&gt;</t>
  </si>
  <si>
    <t>CNY</t>
  </si>
  <si>
    <t>JIANG/LIPING,WANG/JUNFENG</t>
  </si>
  <si>
    <t>CA9812240101CNY-H</t>
  </si>
  <si>
    <t>未提现</t>
  </si>
  <si>
    <t>携程开票</t>
  </si>
  <si>
    <t xml:space="preserve">	</t>
  </si>
  <si>
    <t xml:space="preserve">MITHI13937	</t>
  </si>
  <si>
    <t xml:space="preserve">26604279489	</t>
  </si>
  <si>
    <t>GONG/SHUSHU</t>
  </si>
  <si>
    <t xml:space="preserve">MITHI13936	</t>
  </si>
  <si>
    <t xml:space="preserve">999226624041956	</t>
  </si>
  <si>
    <t>[薄荷岛]贝尔福度假酒店(The Bellevue Resort)(15173642)</t>
  </si>
  <si>
    <t>豪华房(至少连住2晚及以上)&lt;特价大促销&gt;&lt;双人入住&gt;&lt;双早&gt;</t>
  </si>
  <si>
    <t>KIM/HYUNMIN</t>
  </si>
  <si>
    <t xml:space="preserve">20182504	</t>
  </si>
  <si>
    <t xml:space="preserve">999226625711773	</t>
  </si>
  <si>
    <t>[长滩岛]和南恩花园度假酒店(Henann Garden Resort)(52632269)</t>
  </si>
  <si>
    <t>至尊房(直通泳池)(至少连住2晚及以上)&lt;特价大促销&gt;&lt;三人入住&gt;&lt;早餐&gt;</t>
  </si>
  <si>
    <t>Kim/Dahye,Kim/Dahye,Kim/Dahye</t>
  </si>
  <si>
    <t xml:space="preserve">HGM147-9157	</t>
  </si>
  <si>
    <t xml:space="preserve">999226724427982	</t>
  </si>
  <si>
    <t>[圣费尔南多]拉乌尼翁奥利欧度假村(Aureo La Union)(111712955)</t>
  </si>
  <si>
    <t>豪华房(至少提前7天预订)&lt;双人入住&gt;&lt;双早&gt;</t>
  </si>
  <si>
    <t>Paez/Gerrard,Paez/Gerrard,Paez/Gerrard</t>
  </si>
  <si>
    <t xml:space="preserve">163670,163671	</t>
  </si>
  <si>
    <t xml:space="preserve">999226751434739	</t>
  </si>
  <si>
    <t>尊贵房(直通泳池)(至少连住2晚及以上)&lt;三人入住&gt;&lt;早餐&gt;</t>
  </si>
  <si>
    <t>CHOI/HWANCHUL</t>
  </si>
  <si>
    <t xml:space="preserve">HGM147-9229	</t>
  </si>
  <si>
    <t xml:space="preserve">999226784273536	</t>
  </si>
  <si>
    <t>[拉普拉普]蓝水马里巴哥海滩度假村(Bluewater Maribago Beach Resort)(102318645)</t>
  </si>
  <si>
    <t>阿玛玛水疗套房(至少连住2晚及以上)&lt;特价大促销&gt;&lt;三人入住&gt;&lt;早餐&gt;</t>
  </si>
  <si>
    <t>minjoo/LEE,minjoo/LEE,minjoo/LEE,minjoo/LEE,minjoo/LEE</t>
  </si>
  <si>
    <t xml:space="preserve">144569	</t>
  </si>
  <si>
    <t xml:space="preserve">999226833810762	</t>
  </si>
  <si>
    <t>[邦劳]阿罗纳海滩赫纳度假村(Henann Resort Alona Beach)(15141076)</t>
  </si>
  <si>
    <t>尊贵房(至少提前30天预订)&lt;特价大促销&gt;&lt;三人入住&gt;&lt;早餐&gt;</t>
  </si>
  <si>
    <t>LIN/KAI TING</t>
  </si>
  <si>
    <t xml:space="preserve">HBL190-816	</t>
  </si>
  <si>
    <t xml:space="preserve">999226920881233	</t>
  </si>
  <si>
    <t>至尊房(至少连住2晚及以上)&lt;三人入住&gt;&lt;早餐&gt;</t>
  </si>
  <si>
    <t>HONG/MINYOUNG</t>
  </si>
  <si>
    <t xml:space="preserve">HGM191-2781	</t>
  </si>
  <si>
    <t xml:space="preserve">999227004319154	</t>
  </si>
  <si>
    <t>尊贵房(连住3晚及以上)&lt;特价大促销&gt;&lt;三人入住&gt;&lt;早餐&gt;</t>
  </si>
  <si>
    <t>SUK/JIYUN</t>
  </si>
  <si>
    <t xml:space="preserve">HBM251-1142	</t>
  </si>
  <si>
    <t xml:space="preserve">999227192042649	</t>
  </si>
  <si>
    <t>豪华房(至少连住2晚及以上)&lt;特价大促销&gt;&lt;三人入住&gt;&lt;早餐&gt;</t>
  </si>
  <si>
    <t>Lee/Sumin</t>
  </si>
  <si>
    <t xml:space="preserve">999227329970741	</t>
  </si>
  <si>
    <t>尊贵房(直通泳池)(连住3晚及以上)&lt;特价大促销&gt;&lt;三人入住&gt;&lt;早餐&gt;</t>
  </si>
  <si>
    <t>Park/Eunhee</t>
  </si>
  <si>
    <t xml:space="preserve">HBM300-1985	</t>
  </si>
  <si>
    <t xml:space="preserve">999227334705552	</t>
  </si>
  <si>
    <t>豪华房(至少提前7天预订)&lt;四人入住&gt;&lt;早餐&gt;</t>
  </si>
  <si>
    <t>Costales/Flordeliza</t>
  </si>
  <si>
    <t xml:space="preserve">166472	</t>
  </si>
  <si>
    <t xml:space="preserve">999227342836331	</t>
  </si>
  <si>
    <t>YAN/PINGPING,HU/MEI,TAO/ZIRONG</t>
  </si>
  <si>
    <t xml:space="preserve">999227351949883	</t>
  </si>
  <si>
    <t>豪华房(连住3晚及以上)&lt;特价大促销&gt;&lt;三人入住&gt;&lt;早餐&gt;</t>
  </si>
  <si>
    <t>Son/Sungtae</t>
  </si>
  <si>
    <t xml:space="preserve">999228514161671	</t>
  </si>
  <si>
    <t>阿玛玛水疗套房(至少连住2晚及以上)&lt;特价大促销&gt;&lt;双人入住&gt;&lt;双早&gt;</t>
  </si>
  <si>
    <t>HIRATA /CHIKA</t>
  </si>
  <si>
    <t xml:space="preserve">999228537993217	</t>
  </si>
  <si>
    <t>[拉普拉普]种植园湾水疗度假村(Plantation Bay Resort and Spa)(53934322)</t>
  </si>
  <si>
    <t>池畔房(至少连住2晚及以上)&lt;限量特价&gt;&lt;三人入住&gt;&lt;仅适用韩国客人&gt;&lt;早餐&gt;</t>
  </si>
  <si>
    <t>KIM/JUNHO,CHUN/SUYOUN,KIM/YOONA,KIM/YOONSOO,KIM/YOONJEON</t>
  </si>
  <si>
    <t xml:space="preserve">1402727	</t>
  </si>
  <si>
    <t xml:space="preserve">999228604598792	</t>
  </si>
  <si>
    <t>S/Rily,S/Rily</t>
  </si>
  <si>
    <t xml:space="preserve">151356	</t>
  </si>
  <si>
    <t xml:space="preserve">999228606985437	</t>
  </si>
  <si>
    <t>Kim/Eunah,Kim/Eunah</t>
  </si>
  <si>
    <t xml:space="preserve">151358	</t>
  </si>
  <si>
    <t>，</t>
  </si>
  <si>
    <t>A240102093642481</t>
  </si>
  <si>
    <t>CNY / HKD 当前参考汇率: 1.098623425</t>
  </si>
  <si>
    <t>总计：153173 CNY/
168279.45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</si>
  <si>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</si>
  <si>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</si>
  <si>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</si>
  <si>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</si>
  <si>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</si>
  <si>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</si>
  <si>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</si>
  <si>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</si>
  <si>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</si>
  <si>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</si>
  <si>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</si>
  <si>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</si>
  <si>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</si>
  <si>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</si>
  <si>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</si>
  <si>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</si>
  <si>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</si>
  <si>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</si>
  <si>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</si>
  <si>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</si>
  <si>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4314546</t>
  </si>
  <si>
    <t>宿务迈瑞柏高碧海度假村</t>
  </si>
  <si>
    <t>Kim Eunah</t>
  </si>
  <si>
    <t>2023-12-28</t>
  </si>
  <si>
    <t>2023-12-30</t>
  </si>
  <si>
    <t>退房日半月结</t>
  </si>
  <si>
    <t>3441.00</t>
  </si>
  <si>
    <t>RMB</t>
  </si>
  <si>
    <t>0</t>
  </si>
  <si>
    <t>0.00</t>
  </si>
  <si>
    <t>wisdom(携程)</t>
  </si>
  <si>
    <t>01.010189</t>
  </si>
  <si>
    <t>2023-11-24 11:00:32</t>
  </si>
  <si>
    <t>否</t>
  </si>
  <si>
    <t>汇智国际旅游发展有限公司</t>
  </si>
  <si>
    <t>直采</t>
  </si>
  <si>
    <t>菲律宾</t>
  </si>
  <si>
    <t>2023-11-23</t>
  </si>
  <si>
    <t>4313036</t>
  </si>
  <si>
    <t>2023-11-24 14:47:55</t>
  </si>
  <si>
    <t>2023-11-19</t>
  </si>
  <si>
    <t>4274953</t>
  </si>
  <si>
    <t>种植园湾水疗度假村</t>
  </si>
  <si>
    <t>2023-12-31</t>
  </si>
  <si>
    <t>20376.00</t>
  </si>
  <si>
    <t>2023-11-20 15:40:21</t>
  </si>
  <si>
    <t>2023-11-17</t>
  </si>
  <si>
    <t>4270299</t>
  </si>
  <si>
    <t>2023-12-25</t>
  </si>
  <si>
    <t>8646.00</t>
  </si>
  <si>
    <t>2023-11-21 00:07:47</t>
  </si>
  <si>
    <t>2023-10-12</t>
  </si>
  <si>
    <t>4060009</t>
  </si>
  <si>
    <t>阿罗纳海滩赫纳度假村</t>
  </si>
  <si>
    <t>Son Sungtae</t>
  </si>
  <si>
    <t>2023-12-13</t>
  </si>
  <si>
    <t>2023-12-16</t>
  </si>
  <si>
    <t>4810.00</t>
  </si>
  <si>
    <t>2023-10-13 16:38:46</t>
  </si>
  <si>
    <t>2023-10-11</t>
  </si>
  <si>
    <t>4056930</t>
  </si>
  <si>
    <t>贝尔福度假酒店</t>
  </si>
  <si>
    <t>2023-12-24</t>
  </si>
  <si>
    <t>17482.00</t>
  </si>
  <si>
    <t>2023-10-12 18:46:27</t>
  </si>
  <si>
    <t>4052514</t>
  </si>
  <si>
    <t>拉乌尼翁奥利欧度假村</t>
  </si>
  <si>
    <t>Costales Flordeliza</t>
  </si>
  <si>
    <t>2023-12-21</t>
  </si>
  <si>
    <t>2023-12-26</t>
  </si>
  <si>
    <t>9440.00</t>
  </si>
  <si>
    <t>2023-10-12 14:14:41</t>
  </si>
  <si>
    <t>2023-10-10</t>
  </si>
  <si>
    <t>4049929</t>
  </si>
  <si>
    <t>Park Eunhee</t>
  </si>
  <si>
    <t>2023-12-29</t>
  </si>
  <si>
    <t>16665.00</t>
  </si>
  <si>
    <t>2023-10-11 16:33:56</t>
  </si>
  <si>
    <t>2023-10-04</t>
  </si>
  <si>
    <t>4023557</t>
  </si>
  <si>
    <t>4996.00</t>
  </si>
  <si>
    <t>2023-10-14 23:58:34</t>
  </si>
  <si>
    <t>2023-09-24</t>
  </si>
  <si>
    <t>3981197</t>
  </si>
  <si>
    <t>SUK JIYUN</t>
  </si>
  <si>
    <t>2023-12-14</t>
  </si>
  <si>
    <t>2023-12-17</t>
  </si>
  <si>
    <t>4842.00</t>
  </si>
  <si>
    <t>2023-09-25 16:06:32</t>
  </si>
  <si>
    <t>2023-09-22</t>
  </si>
  <si>
    <t>3972805</t>
  </si>
  <si>
    <t>和南恩花园度假酒店</t>
  </si>
  <si>
    <t>2023-12-22</t>
  </si>
  <si>
    <t>4435.00</t>
  </si>
  <si>
    <t>2023-09-23 11:24:59</t>
  </si>
  <si>
    <t>2023-09-17</t>
  </si>
  <si>
    <t>3945611</t>
  </si>
  <si>
    <t>LIN KAI TING</t>
  </si>
  <si>
    <t>2023-12-18</t>
  </si>
  <si>
    <t>2023-12-19</t>
  </si>
  <si>
    <t>1777.00</t>
  </si>
  <si>
    <t>2023-10-09 12:55:45</t>
  </si>
  <si>
    <t>2023-09-15</t>
  </si>
  <si>
    <t>3933069</t>
  </si>
  <si>
    <t>minjoo/LEE,minjoo/LEE</t>
  </si>
  <si>
    <t>8622.00</t>
  </si>
  <si>
    <t>2023-09-17 14:24:01</t>
  </si>
  <si>
    <t>2023-09-11</t>
  </si>
  <si>
    <t>3916497</t>
  </si>
  <si>
    <t>6200.00</t>
  </si>
  <si>
    <t>2023-09-12 15:52:04</t>
  </si>
  <si>
    <t>2023-09-09</t>
  </si>
  <si>
    <t>3905884</t>
  </si>
  <si>
    <t>2023-12-27</t>
  </si>
  <si>
    <t>8400.00</t>
  </si>
  <si>
    <t>2023-09-14 14:06:49</t>
  </si>
  <si>
    <t>2023-09-05</t>
  </si>
  <si>
    <t>3884484</t>
  </si>
  <si>
    <t>4000.00</t>
  </si>
  <si>
    <t>2023-09-05 10:01:46</t>
  </si>
  <si>
    <t>2023-09-04</t>
  </si>
  <si>
    <t>3883112</t>
  </si>
  <si>
    <t>2023-09-05 17:47:24</t>
  </si>
  <si>
    <t>2023-09-03</t>
  </si>
  <si>
    <t>3875870</t>
  </si>
  <si>
    <t>薄荷岛米提水疗度假村</t>
  </si>
  <si>
    <t>10800.00</t>
  </si>
  <si>
    <t>2023-09-07 16:01:11</t>
  </si>
  <si>
    <t>3875854</t>
  </si>
  <si>
    <t>2023-09-07 17:24:02</t>
  </si>
  <si>
    <t>999227192042649,</t>
  </si>
  <si>
    <t>2023-02-09</t>
  </si>
  <si>
    <t>3017430</t>
  </si>
  <si>
    <t>2023-02-28 15:08:32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</si>
</sst>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14</xdr:col>
      <xdr:colOff>638175</xdr:colOff>
      <xdr:row>63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8966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45286</v>
      </c>
      <c r="G2" s="6">
        <v>45290</v>
      </c>
      <c r="H2" s="4">
        <v>1</v>
      </c>
      <c r="I2" s="4">
        <v>4</v>
      </c>
      <c r="J2" s="4">
        <v>4</v>
      </c>
      <c r="K2" s="4" t="s">
        <v>30</v>
      </c>
      <c r="L2" s="4">
        <v>10800</v>
      </c>
      <c r="M2" s="4">
        <v>10800</v>
      </c>
      <c r="N2" s="4" t="s">
        <v>31</v>
      </c>
      <c r="O2" s="4" t="s">
        <v>32</v>
      </c>
      <c r="P2" s="4" t="s">
        <v>33</v>
      </c>
      <c r="Q2" s="4">
        <v>0</v>
      </c>
      <c r="R2" s="7">
        <v>45172.0000115741</v>
      </c>
      <c r="S2" s="6">
        <v>45292</v>
      </c>
      <c r="T2" s="4" t="s">
        <v>34</v>
      </c>
      <c r="U2" s="4">
        <v>10800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45286</v>
      </c>
      <c r="G3" s="6">
        <v>45290</v>
      </c>
      <c r="H3" s="4">
        <v>1</v>
      </c>
      <c r="I3" s="4">
        <v>4</v>
      </c>
      <c r="J3" s="4">
        <v>4</v>
      </c>
      <c r="K3" s="4" t="s">
        <v>30</v>
      </c>
      <c r="L3" s="4">
        <v>10800</v>
      </c>
      <c r="M3" s="4">
        <v>10800</v>
      </c>
      <c r="N3" s="4" t="s">
        <v>38</v>
      </c>
      <c r="O3" s="4" t="s">
        <v>32</v>
      </c>
      <c r="P3" s="4" t="s">
        <v>33</v>
      </c>
      <c r="Q3" s="4">
        <v>0</v>
      </c>
      <c r="R3" s="7">
        <v>45172.0000115741</v>
      </c>
      <c r="S3" s="6">
        <v>45292</v>
      </c>
      <c r="T3" s="4" t="s">
        <v>34</v>
      </c>
      <c r="U3" s="4">
        <v>10800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45288</v>
      </c>
      <c r="G4" s="6">
        <v>45290</v>
      </c>
      <c r="H4" s="4">
        <v>1</v>
      </c>
      <c r="I4" s="4">
        <v>2</v>
      </c>
      <c r="J4" s="4">
        <v>2</v>
      </c>
      <c r="K4" s="4" t="s">
        <v>30</v>
      </c>
      <c r="L4" s="4">
        <v>4000</v>
      </c>
      <c r="M4" s="4">
        <v>4000</v>
      </c>
      <c r="N4" s="4" t="s">
        <v>43</v>
      </c>
      <c r="O4" s="4" t="s">
        <v>32</v>
      </c>
      <c r="P4" s="4" t="s">
        <v>33</v>
      </c>
      <c r="Q4" s="4">
        <v>0</v>
      </c>
      <c r="R4" s="7">
        <v>45173</v>
      </c>
      <c r="S4" s="6">
        <v>45292</v>
      </c>
      <c r="T4" s="4" t="s">
        <v>34</v>
      </c>
      <c r="U4" s="4">
        <v>4000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45282</v>
      </c>
      <c r="G5" s="6">
        <v>45284</v>
      </c>
      <c r="H5" s="4">
        <v>1</v>
      </c>
      <c r="I5" s="4">
        <v>2</v>
      </c>
      <c r="J5" s="4">
        <v>2</v>
      </c>
      <c r="K5" s="4" t="s">
        <v>30</v>
      </c>
      <c r="L5" s="4">
        <v>4000</v>
      </c>
      <c r="M5" s="4">
        <v>4000</v>
      </c>
      <c r="N5" s="4" t="s">
        <v>48</v>
      </c>
      <c r="O5" s="4" t="s">
        <v>32</v>
      </c>
      <c r="P5" s="4" t="s">
        <v>33</v>
      </c>
      <c r="Q5" s="4">
        <v>0</v>
      </c>
      <c r="R5" s="7">
        <v>45174.0000115741</v>
      </c>
      <c r="S5" s="6">
        <v>45292</v>
      </c>
      <c r="T5" s="4" t="s">
        <v>34</v>
      </c>
      <c r="U5" s="4">
        <v>4000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45287</v>
      </c>
      <c r="G6" s="6">
        <v>45290</v>
      </c>
      <c r="H6" s="4">
        <v>2</v>
      </c>
      <c r="I6" s="4">
        <v>3</v>
      </c>
      <c r="J6" s="4">
        <v>6</v>
      </c>
      <c r="K6" s="4" t="s">
        <v>30</v>
      </c>
      <c r="L6" s="4">
        <v>8400</v>
      </c>
      <c r="M6" s="4">
        <v>8400</v>
      </c>
      <c r="N6" s="4" t="s">
        <v>53</v>
      </c>
      <c r="O6" s="4" t="s">
        <v>32</v>
      </c>
      <c r="P6" s="4" t="s">
        <v>33</v>
      </c>
      <c r="Q6" s="4">
        <v>0</v>
      </c>
      <c r="R6" s="7">
        <v>45178.0000115741</v>
      </c>
      <c r="S6" s="6">
        <v>45292</v>
      </c>
      <c r="T6" s="4" t="s">
        <v>34</v>
      </c>
      <c r="U6" s="4">
        <v>8400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46</v>
      </c>
      <c r="E7" s="4" t="s">
        <v>56</v>
      </c>
      <c r="F7" s="6">
        <v>45281</v>
      </c>
      <c r="G7" s="6">
        <v>45284</v>
      </c>
      <c r="H7" s="4">
        <v>1</v>
      </c>
      <c r="I7" s="4">
        <v>3</v>
      </c>
      <c r="J7" s="4">
        <v>3</v>
      </c>
      <c r="K7" s="4" t="s">
        <v>30</v>
      </c>
      <c r="L7" s="4">
        <v>6200</v>
      </c>
      <c r="M7" s="4">
        <v>6200</v>
      </c>
      <c r="N7" s="4" t="s">
        <v>57</v>
      </c>
      <c r="O7" s="4" t="s">
        <v>32</v>
      </c>
      <c r="P7" s="4" t="s">
        <v>33</v>
      </c>
      <c r="Q7" s="4">
        <v>0</v>
      </c>
      <c r="R7" s="7">
        <v>45180</v>
      </c>
      <c r="S7" s="6">
        <v>45292</v>
      </c>
      <c r="T7" s="4" t="s">
        <v>34</v>
      </c>
      <c r="U7" s="4">
        <v>6200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45289</v>
      </c>
      <c r="G8" s="6">
        <v>45291</v>
      </c>
      <c r="H8" s="4">
        <v>2</v>
      </c>
      <c r="I8" s="4">
        <v>2</v>
      </c>
      <c r="J8" s="4">
        <v>4</v>
      </c>
      <c r="K8" s="4" t="s">
        <v>30</v>
      </c>
      <c r="L8" s="4">
        <v>8622</v>
      </c>
      <c r="M8" s="4">
        <v>8622</v>
      </c>
      <c r="N8" s="4" t="s">
        <v>62</v>
      </c>
      <c r="O8" s="4" t="s">
        <v>32</v>
      </c>
      <c r="P8" s="4" t="s">
        <v>33</v>
      </c>
      <c r="Q8" s="4">
        <v>0</v>
      </c>
      <c r="R8" s="7">
        <v>45184</v>
      </c>
      <c r="S8" s="6">
        <v>45292</v>
      </c>
      <c r="T8" s="4" t="s">
        <v>34</v>
      </c>
      <c r="U8" s="4">
        <v>8622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45278</v>
      </c>
      <c r="G9" s="6">
        <v>45279</v>
      </c>
      <c r="H9" s="4">
        <v>1</v>
      </c>
      <c r="I9" s="4">
        <v>1</v>
      </c>
      <c r="J9" s="4">
        <v>1</v>
      </c>
      <c r="K9" s="4" t="s">
        <v>30</v>
      </c>
      <c r="L9" s="4">
        <v>1777</v>
      </c>
      <c r="M9" s="4">
        <v>1777</v>
      </c>
      <c r="N9" s="4" t="s">
        <v>67</v>
      </c>
      <c r="O9" s="4" t="s">
        <v>32</v>
      </c>
      <c r="P9" s="4" t="s">
        <v>33</v>
      </c>
      <c r="Q9" s="4">
        <v>0</v>
      </c>
      <c r="R9" s="7">
        <v>45186</v>
      </c>
      <c r="S9" s="6">
        <v>45292</v>
      </c>
      <c r="T9" s="4" t="s">
        <v>34</v>
      </c>
      <c r="U9" s="4">
        <v>1777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46</v>
      </c>
      <c r="E10" s="4" t="s">
        <v>70</v>
      </c>
      <c r="F10" s="6">
        <v>45282</v>
      </c>
      <c r="G10" s="6">
        <v>45285</v>
      </c>
      <c r="H10" s="4">
        <v>1</v>
      </c>
      <c r="I10" s="4">
        <v>3</v>
      </c>
      <c r="J10" s="4">
        <v>3</v>
      </c>
      <c r="K10" s="4" t="s">
        <v>30</v>
      </c>
      <c r="L10" s="4">
        <v>4435</v>
      </c>
      <c r="M10" s="4">
        <v>4435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45191.0000115741</v>
      </c>
      <c r="S10" s="6">
        <v>45292</v>
      </c>
      <c r="T10" s="4" t="s">
        <v>34</v>
      </c>
      <c r="U10" s="4">
        <v>4435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65</v>
      </c>
      <c r="E11" s="4" t="s">
        <v>74</v>
      </c>
      <c r="F11" s="6">
        <v>45274</v>
      </c>
      <c r="G11" s="6">
        <v>45277</v>
      </c>
      <c r="H11" s="4">
        <v>1</v>
      </c>
      <c r="I11" s="4">
        <v>3</v>
      </c>
      <c r="J11" s="4">
        <v>3</v>
      </c>
      <c r="K11" s="4" t="s">
        <v>30</v>
      </c>
      <c r="L11" s="4">
        <v>4842</v>
      </c>
      <c r="M11" s="4">
        <v>4842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45193</v>
      </c>
      <c r="S11" s="6">
        <v>45292</v>
      </c>
      <c r="T11" s="4" t="s">
        <v>34</v>
      </c>
      <c r="U11" s="4">
        <v>4842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41</v>
      </c>
      <c r="E12" s="4" t="s">
        <v>78</v>
      </c>
      <c r="F12" s="6">
        <v>45289</v>
      </c>
      <c r="G12" s="6">
        <v>45291</v>
      </c>
      <c r="H12" s="4">
        <v>1</v>
      </c>
      <c r="I12" s="4">
        <v>2</v>
      </c>
      <c r="J12" s="4">
        <v>2</v>
      </c>
      <c r="K12" s="4" t="s">
        <v>30</v>
      </c>
      <c r="L12" s="4">
        <v>4996</v>
      </c>
      <c r="M12" s="4">
        <v>4996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45203</v>
      </c>
      <c r="S12" s="6">
        <v>45292</v>
      </c>
      <c r="T12" s="4" t="s">
        <v>34</v>
      </c>
      <c r="U12" s="4">
        <v>4996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65</v>
      </c>
      <c r="E13" s="4" t="s">
        <v>81</v>
      </c>
      <c r="F13" s="6">
        <v>45284</v>
      </c>
      <c r="G13" s="6">
        <v>45289</v>
      </c>
      <c r="H13" s="4">
        <v>1</v>
      </c>
      <c r="I13" s="4">
        <v>5</v>
      </c>
      <c r="J13" s="4">
        <v>5</v>
      </c>
      <c r="K13" s="4" t="s">
        <v>30</v>
      </c>
      <c r="L13" s="4">
        <v>16665</v>
      </c>
      <c r="M13" s="4">
        <v>16665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45209</v>
      </c>
      <c r="S13" s="6">
        <v>45292</v>
      </c>
      <c r="T13" s="4" t="s">
        <v>34</v>
      </c>
      <c r="U13" s="4">
        <v>16665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51</v>
      </c>
      <c r="E14" s="4" t="s">
        <v>85</v>
      </c>
      <c r="F14" s="6">
        <v>45281</v>
      </c>
      <c r="G14" s="6">
        <v>45286</v>
      </c>
      <c r="H14" s="4">
        <v>1</v>
      </c>
      <c r="I14" s="4">
        <v>5</v>
      </c>
      <c r="J14" s="4">
        <v>5</v>
      </c>
      <c r="K14" s="4" t="s">
        <v>30</v>
      </c>
      <c r="L14" s="4">
        <v>9440</v>
      </c>
      <c r="M14" s="4">
        <v>9440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45210.0000115741</v>
      </c>
      <c r="S14" s="6">
        <v>45292</v>
      </c>
      <c r="T14" s="4" t="s">
        <v>34</v>
      </c>
      <c r="U14" s="4">
        <v>9440</v>
      </c>
      <c r="V14" s="4">
        <v>0</v>
      </c>
      <c r="W14" s="4">
        <v>0</v>
      </c>
      <c r="X14" s="4" t="s">
        <v>35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41</v>
      </c>
      <c r="E15" s="4" t="s">
        <v>78</v>
      </c>
      <c r="F15" s="6">
        <v>45284</v>
      </c>
      <c r="G15" s="6">
        <v>45291</v>
      </c>
      <c r="H15" s="4">
        <v>1</v>
      </c>
      <c r="I15" s="4">
        <v>7</v>
      </c>
      <c r="J15" s="4">
        <v>7</v>
      </c>
      <c r="K15" s="4" t="s">
        <v>30</v>
      </c>
      <c r="L15" s="4">
        <v>17482</v>
      </c>
      <c r="M15" s="4">
        <v>17482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45210</v>
      </c>
      <c r="S15" s="6">
        <v>45292</v>
      </c>
      <c r="T15" s="4" t="s">
        <v>34</v>
      </c>
      <c r="U15" s="4">
        <v>17482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65</v>
      </c>
      <c r="E16" s="4" t="s">
        <v>91</v>
      </c>
      <c r="F16" s="6">
        <v>45273</v>
      </c>
      <c r="G16" s="6">
        <v>45276</v>
      </c>
      <c r="H16" s="4">
        <v>1</v>
      </c>
      <c r="I16" s="4">
        <v>3</v>
      </c>
      <c r="J16" s="4">
        <v>3</v>
      </c>
      <c r="K16" s="4" t="s">
        <v>30</v>
      </c>
      <c r="L16" s="4">
        <v>4810</v>
      </c>
      <c r="M16" s="4">
        <v>4810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45211.0000115741</v>
      </c>
      <c r="S16" s="6">
        <v>45292</v>
      </c>
      <c r="T16" s="4" t="s">
        <v>34</v>
      </c>
      <c r="U16" s="4">
        <v>4810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60</v>
      </c>
      <c r="E17" s="4" t="s">
        <v>94</v>
      </c>
      <c r="F17" s="6">
        <v>45285</v>
      </c>
      <c r="G17" s="6">
        <v>45290</v>
      </c>
      <c r="H17" s="4">
        <v>1</v>
      </c>
      <c r="I17" s="4">
        <v>5</v>
      </c>
      <c r="J17" s="4">
        <v>5</v>
      </c>
      <c r="K17" s="4" t="s">
        <v>30</v>
      </c>
      <c r="L17" s="4">
        <v>8646</v>
      </c>
      <c r="M17" s="4">
        <v>8646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45247.0000115741</v>
      </c>
      <c r="S17" s="6">
        <v>45292</v>
      </c>
      <c r="T17" s="4" t="s">
        <v>34</v>
      </c>
      <c r="U17" s="4">
        <v>8646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45288</v>
      </c>
      <c r="G18" s="6">
        <v>45291</v>
      </c>
      <c r="H18" s="4">
        <v>2</v>
      </c>
      <c r="I18" s="4">
        <v>3</v>
      </c>
      <c r="J18" s="4">
        <v>6</v>
      </c>
      <c r="K18" s="4" t="s">
        <v>30</v>
      </c>
      <c r="L18" s="4">
        <v>20376</v>
      </c>
      <c r="M18" s="4">
        <v>20376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45249</v>
      </c>
      <c r="S18" s="6">
        <v>45292</v>
      </c>
      <c r="T18" s="4" t="s">
        <v>34</v>
      </c>
      <c r="U18" s="4">
        <v>20376</v>
      </c>
      <c r="V18" s="4">
        <v>0</v>
      </c>
      <c r="W18" s="4">
        <v>0</v>
      </c>
      <c r="X18" s="4" t="s">
        <v>35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60</v>
      </c>
      <c r="E19" s="4" t="s">
        <v>94</v>
      </c>
      <c r="F19" s="6">
        <v>45288</v>
      </c>
      <c r="G19" s="6">
        <v>45290</v>
      </c>
      <c r="H19" s="4">
        <v>1</v>
      </c>
      <c r="I19" s="4">
        <v>2</v>
      </c>
      <c r="J19" s="4">
        <v>2</v>
      </c>
      <c r="K19" s="4" t="s">
        <v>30</v>
      </c>
      <c r="L19" s="4">
        <v>3441</v>
      </c>
      <c r="M19" s="4">
        <v>3441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45253.0000115741</v>
      </c>
      <c r="S19" s="6">
        <v>45292</v>
      </c>
      <c r="T19" s="4" t="s">
        <v>34</v>
      </c>
      <c r="U19" s="4">
        <v>3441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60</v>
      </c>
      <c r="E20" s="4" t="s">
        <v>94</v>
      </c>
      <c r="F20" s="6">
        <v>45288</v>
      </c>
      <c r="G20" s="6">
        <v>45290</v>
      </c>
      <c r="H20" s="4">
        <v>1</v>
      </c>
      <c r="I20" s="4">
        <v>2</v>
      </c>
      <c r="J20" s="4">
        <v>2</v>
      </c>
      <c r="K20" s="4" t="s">
        <v>30</v>
      </c>
      <c r="L20" s="4">
        <v>3441</v>
      </c>
      <c r="M20" s="4">
        <v>3441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45254</v>
      </c>
      <c r="S20" s="6">
        <v>45292</v>
      </c>
      <c r="T20" s="4" t="s">
        <v>34</v>
      </c>
      <c r="U20" s="4">
        <v>3441</v>
      </c>
      <c r="V20" s="4">
        <v>0</v>
      </c>
      <c r="W20" s="4">
        <v>0</v>
      </c>
      <c r="X20" s="4" t="s">
        <v>35</v>
      </c>
      <c r="Y20" s="4" t="s">
        <v>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D25" sqref="D25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5">
        <v>26604233437</v>
      </c>
      <c r="B2" s="6">
        <v>45286</v>
      </c>
      <c r="C2" s="6">
        <v>45290</v>
      </c>
      <c r="D2" s="4">
        <v>10800</v>
      </c>
      <c r="E2" s="4" t="str">
        <f>VLOOKUP(A2,HOP!A:L,12,0)</f>
        <v>10800.00</v>
      </c>
      <c r="F2" s="4" t="str">
        <f>VLOOKUP(A2,HOP!A:C,3,0)</f>
        <v>3875854</v>
      </c>
      <c r="G2" s="4">
        <f>D2-E2</f>
        <v>0</v>
      </c>
      <c r="H2" s="4" t="str">
        <f>$H$1&amp;F2</f>
        <v>，3875854</v>
      </c>
      <c r="I2" s="4" t="str">
        <f>VLOOKUP(A2,HOP!A:U,21,0)</f>
        <v>直采</v>
      </c>
    </row>
    <row r="3" s="4" customFormat="1" spans="1:9">
      <c r="A3" s="5">
        <v>26604279489</v>
      </c>
      <c r="B3" s="6">
        <v>45286</v>
      </c>
      <c r="C3" s="6">
        <v>45290</v>
      </c>
      <c r="D3" s="4">
        <v>10800</v>
      </c>
      <c r="E3" s="4" t="str">
        <f>VLOOKUP(A3,HOP!A:L,12,0)</f>
        <v>10800.00</v>
      </c>
      <c r="F3" s="4" t="str">
        <f>VLOOKUP(A3,HOP!A:C,3,0)</f>
        <v>3875870</v>
      </c>
      <c r="G3" s="4">
        <f t="shared" ref="G3:G20" si="0">D3-E3</f>
        <v>0</v>
      </c>
      <c r="H3" s="4" t="str">
        <f t="shared" ref="H3:H20" si="1">$H$1&amp;F3</f>
        <v>，3875870</v>
      </c>
      <c r="I3" s="4" t="str">
        <f>VLOOKUP(A3,HOP!A:U,21,0)</f>
        <v>直采</v>
      </c>
    </row>
    <row r="4" s="4" customFormat="1" spans="1:9">
      <c r="A4" s="5">
        <v>999226624041956</v>
      </c>
      <c r="B4" s="6">
        <v>45288</v>
      </c>
      <c r="C4" s="6">
        <v>45290</v>
      </c>
      <c r="D4" s="4">
        <v>4000</v>
      </c>
      <c r="E4" s="4" t="str">
        <f>VLOOKUP(A4,HOP!A:L,12,0)</f>
        <v>4000.00</v>
      </c>
      <c r="F4" s="4" t="str">
        <f>VLOOKUP(A4,HOP!A:C,3,0)</f>
        <v>3883112</v>
      </c>
      <c r="G4" s="4">
        <f t="shared" si="0"/>
        <v>0</v>
      </c>
      <c r="H4" s="4" t="str">
        <f t="shared" si="1"/>
        <v>，3883112</v>
      </c>
      <c r="I4" s="4" t="str">
        <f>VLOOKUP(A4,HOP!A:U,21,0)</f>
        <v>直采</v>
      </c>
    </row>
    <row r="5" s="4" customFormat="1" spans="1:9">
      <c r="A5" s="5">
        <v>999226625711773</v>
      </c>
      <c r="B5" s="6">
        <v>45282</v>
      </c>
      <c r="C5" s="6">
        <v>45284</v>
      </c>
      <c r="D5" s="4">
        <v>4000</v>
      </c>
      <c r="E5" s="4" t="str">
        <f>VLOOKUP(A5,HOP!A:L,12,0)</f>
        <v>4000.00</v>
      </c>
      <c r="F5" s="4" t="str">
        <f>VLOOKUP(A5,HOP!A:C,3,0)</f>
        <v>3884484</v>
      </c>
      <c r="G5" s="4">
        <f t="shared" si="0"/>
        <v>0</v>
      </c>
      <c r="H5" s="4" t="str">
        <f t="shared" si="1"/>
        <v>，3884484</v>
      </c>
      <c r="I5" s="4" t="str">
        <f>VLOOKUP(A5,HOP!A:U,21,0)</f>
        <v>直采</v>
      </c>
    </row>
    <row r="6" s="4" customFormat="1" spans="1:9">
      <c r="A6" s="5">
        <v>999226724427982</v>
      </c>
      <c r="B6" s="6">
        <v>45287</v>
      </c>
      <c r="C6" s="6">
        <v>45290</v>
      </c>
      <c r="D6" s="4">
        <v>8400</v>
      </c>
      <c r="E6" s="4" t="str">
        <f>VLOOKUP(A6,HOP!A:L,12,0)</f>
        <v>8400.00</v>
      </c>
      <c r="F6" s="4" t="str">
        <f>VLOOKUP(A6,HOP!A:C,3,0)</f>
        <v>3905884</v>
      </c>
      <c r="G6" s="4">
        <f t="shared" si="0"/>
        <v>0</v>
      </c>
      <c r="H6" s="4" t="str">
        <f t="shared" si="1"/>
        <v>，3905884</v>
      </c>
      <c r="I6" s="4" t="str">
        <f>VLOOKUP(A6,HOP!A:U,21,0)</f>
        <v>直采</v>
      </c>
    </row>
    <row r="7" s="4" customFormat="1" spans="1:9">
      <c r="A7" s="5">
        <v>999226751434739</v>
      </c>
      <c r="B7" s="6">
        <v>45281</v>
      </c>
      <c r="C7" s="6">
        <v>45284</v>
      </c>
      <c r="D7" s="4">
        <v>6200</v>
      </c>
      <c r="E7" s="4" t="str">
        <f>VLOOKUP(A7,HOP!A:L,12,0)</f>
        <v>6200.00</v>
      </c>
      <c r="F7" s="4" t="str">
        <f>VLOOKUP(A7,HOP!A:C,3,0)</f>
        <v>3916497</v>
      </c>
      <c r="G7" s="4">
        <f t="shared" si="0"/>
        <v>0</v>
      </c>
      <c r="H7" s="4" t="str">
        <f t="shared" si="1"/>
        <v>，3916497</v>
      </c>
      <c r="I7" s="4" t="str">
        <f>VLOOKUP(A7,HOP!A:U,21,0)</f>
        <v>直采</v>
      </c>
    </row>
    <row r="8" s="4" customFormat="1" spans="1:9">
      <c r="A8" s="5">
        <v>999226784273536</v>
      </c>
      <c r="B8" s="6">
        <v>45289</v>
      </c>
      <c r="C8" s="6">
        <v>45291</v>
      </c>
      <c r="D8" s="4">
        <v>8622</v>
      </c>
      <c r="E8" s="4" t="str">
        <f>VLOOKUP(A8,HOP!A:L,12,0)</f>
        <v>8622.00</v>
      </c>
      <c r="F8" s="4" t="str">
        <f>VLOOKUP(A8,HOP!A:C,3,0)</f>
        <v>3933069</v>
      </c>
      <c r="G8" s="4">
        <f t="shared" si="0"/>
        <v>0</v>
      </c>
      <c r="H8" s="4" t="str">
        <f t="shared" si="1"/>
        <v>，3933069</v>
      </c>
      <c r="I8" s="4" t="str">
        <f>VLOOKUP(A8,HOP!A:U,21,0)</f>
        <v>直采</v>
      </c>
    </row>
    <row r="9" s="4" customFormat="1" spans="1:9">
      <c r="A9" s="5">
        <v>999226833810762</v>
      </c>
      <c r="B9" s="6">
        <v>45278</v>
      </c>
      <c r="C9" s="6">
        <v>45279</v>
      </c>
      <c r="D9" s="4">
        <v>1777</v>
      </c>
      <c r="E9" s="4" t="str">
        <f>VLOOKUP(A9,HOP!A:L,12,0)</f>
        <v>1777.00</v>
      </c>
      <c r="F9" s="4" t="str">
        <f>VLOOKUP(A9,HOP!A:C,3,0)</f>
        <v>3945611</v>
      </c>
      <c r="G9" s="4">
        <f t="shared" si="0"/>
        <v>0</v>
      </c>
      <c r="H9" s="4" t="str">
        <f t="shared" si="1"/>
        <v>，3945611</v>
      </c>
      <c r="I9" s="4" t="str">
        <f>VLOOKUP(A9,HOP!A:U,21,0)</f>
        <v>直采</v>
      </c>
    </row>
    <row r="10" s="4" customFormat="1" spans="1:9">
      <c r="A10" s="5">
        <v>999226920881233</v>
      </c>
      <c r="B10" s="6">
        <v>45282</v>
      </c>
      <c r="C10" s="6">
        <v>45285</v>
      </c>
      <c r="D10" s="4">
        <v>4435</v>
      </c>
      <c r="E10" s="4" t="str">
        <f>VLOOKUP(A10,HOP!A:L,12,0)</f>
        <v>4435.00</v>
      </c>
      <c r="F10" s="4" t="str">
        <f>VLOOKUP(A10,HOP!A:C,3,0)</f>
        <v>3972805</v>
      </c>
      <c r="G10" s="4">
        <f t="shared" si="0"/>
        <v>0</v>
      </c>
      <c r="H10" s="4" t="str">
        <f t="shared" si="1"/>
        <v>，3972805</v>
      </c>
      <c r="I10" s="4" t="str">
        <f>VLOOKUP(A10,HOP!A:U,21,0)</f>
        <v>直采</v>
      </c>
    </row>
    <row r="11" s="4" customFormat="1" spans="1:9">
      <c r="A11" s="5">
        <v>999227004319154</v>
      </c>
      <c r="B11" s="6">
        <v>45274</v>
      </c>
      <c r="C11" s="6">
        <v>45277</v>
      </c>
      <c r="D11" s="4">
        <v>4842</v>
      </c>
      <c r="E11" s="4" t="str">
        <f>VLOOKUP(A11,HOP!A:L,12,0)</f>
        <v>4842.00</v>
      </c>
      <c r="F11" s="4" t="str">
        <f>VLOOKUP(A11,HOP!A:C,3,0)</f>
        <v>3981197</v>
      </c>
      <c r="G11" s="4">
        <f t="shared" si="0"/>
        <v>0</v>
      </c>
      <c r="H11" s="4" t="str">
        <f t="shared" si="1"/>
        <v>，3981197</v>
      </c>
      <c r="I11" s="4" t="str">
        <f>VLOOKUP(A11,HOP!A:U,21,0)</f>
        <v>直采</v>
      </c>
    </row>
    <row r="12" s="4" customFormat="1" spans="1:9">
      <c r="A12" s="5">
        <v>999227192042649</v>
      </c>
      <c r="B12" s="6">
        <v>45289</v>
      </c>
      <c r="C12" s="6">
        <v>45291</v>
      </c>
      <c r="D12" s="4">
        <v>4996</v>
      </c>
      <c r="E12" s="4" t="str">
        <f>VLOOKUP(A12,HOP!A:L,12,0)</f>
        <v>4996.00</v>
      </c>
      <c r="F12" s="4" t="str">
        <f>VLOOKUP(A12,HOP!A:C,3,0)</f>
        <v>4023557</v>
      </c>
      <c r="G12" s="4">
        <f t="shared" si="0"/>
        <v>0</v>
      </c>
      <c r="H12" s="4" t="str">
        <f t="shared" si="1"/>
        <v>，4023557</v>
      </c>
      <c r="I12" s="4" t="str">
        <f>VLOOKUP(A12,HOP!A:U,21,0)</f>
        <v>直采</v>
      </c>
    </row>
    <row r="13" s="4" customFormat="1" spans="1:9">
      <c r="A13" s="5">
        <v>999227329970741</v>
      </c>
      <c r="B13" s="6">
        <v>45284</v>
      </c>
      <c r="C13" s="6">
        <v>45289</v>
      </c>
      <c r="D13" s="4">
        <v>16665</v>
      </c>
      <c r="E13" s="4" t="str">
        <f>VLOOKUP(A13,HOP!A:L,12,0)</f>
        <v>16665.00</v>
      </c>
      <c r="F13" s="4" t="str">
        <f>VLOOKUP(A13,HOP!A:C,3,0)</f>
        <v>4049929</v>
      </c>
      <c r="G13" s="4">
        <f t="shared" si="0"/>
        <v>0</v>
      </c>
      <c r="H13" s="4" t="str">
        <f t="shared" si="1"/>
        <v>，4049929</v>
      </c>
      <c r="I13" s="4" t="str">
        <f>VLOOKUP(A13,HOP!A:U,21,0)</f>
        <v>直采</v>
      </c>
    </row>
    <row r="14" s="4" customFormat="1" spans="1:9">
      <c r="A14" s="5">
        <v>999227334705552</v>
      </c>
      <c r="B14" s="6">
        <v>45281</v>
      </c>
      <c r="C14" s="6">
        <v>45286</v>
      </c>
      <c r="D14" s="4">
        <v>9440</v>
      </c>
      <c r="E14" s="4" t="str">
        <f>VLOOKUP(A14,HOP!A:L,12,0)</f>
        <v>9440.00</v>
      </c>
      <c r="F14" s="4" t="str">
        <f>VLOOKUP(A14,HOP!A:C,3,0)</f>
        <v>4052514</v>
      </c>
      <c r="G14" s="4">
        <f t="shared" si="0"/>
        <v>0</v>
      </c>
      <c r="H14" s="4" t="str">
        <f t="shared" si="1"/>
        <v>，4052514</v>
      </c>
      <c r="I14" s="4" t="str">
        <f>VLOOKUP(A14,HOP!A:U,21,0)</f>
        <v>直采</v>
      </c>
    </row>
    <row r="15" s="4" customFormat="1" spans="1:9">
      <c r="A15" s="5">
        <v>999227342836331</v>
      </c>
      <c r="B15" s="6">
        <v>45284</v>
      </c>
      <c r="C15" s="6">
        <v>45291</v>
      </c>
      <c r="D15" s="4">
        <v>17482</v>
      </c>
      <c r="E15" s="4" t="str">
        <f>VLOOKUP(A15,HOP!A:L,12,0)</f>
        <v>17482.00</v>
      </c>
      <c r="F15" s="4" t="str">
        <f>VLOOKUP(A15,HOP!A:C,3,0)</f>
        <v>4056930</v>
      </c>
      <c r="G15" s="4">
        <f t="shared" si="0"/>
        <v>0</v>
      </c>
      <c r="H15" s="4" t="str">
        <f t="shared" si="1"/>
        <v>，4056930</v>
      </c>
      <c r="I15" s="4" t="str">
        <f>VLOOKUP(A15,HOP!A:U,21,0)</f>
        <v>直采</v>
      </c>
    </row>
    <row r="16" s="4" customFormat="1" spans="1:9">
      <c r="A16" s="5">
        <v>999227351949883</v>
      </c>
      <c r="B16" s="6">
        <v>45273</v>
      </c>
      <c r="C16" s="6">
        <v>45276</v>
      </c>
      <c r="D16" s="4">
        <v>4810</v>
      </c>
      <c r="E16" s="4" t="str">
        <f>VLOOKUP(A16,HOP!A:L,12,0)</f>
        <v>4810.00</v>
      </c>
      <c r="F16" s="4" t="str">
        <f>VLOOKUP(A16,HOP!A:C,3,0)</f>
        <v>4060009</v>
      </c>
      <c r="G16" s="4">
        <f t="shared" si="0"/>
        <v>0</v>
      </c>
      <c r="H16" s="4" t="str">
        <f t="shared" si="1"/>
        <v>，4060009</v>
      </c>
      <c r="I16" s="4" t="str">
        <f>VLOOKUP(A16,HOP!A:U,21,0)</f>
        <v>直采</v>
      </c>
    </row>
    <row r="17" s="4" customFormat="1" spans="1:9">
      <c r="A17" s="5">
        <v>999228514161671</v>
      </c>
      <c r="B17" s="6">
        <v>45285</v>
      </c>
      <c r="C17" s="6">
        <v>45290</v>
      </c>
      <c r="D17" s="4">
        <v>8646</v>
      </c>
      <c r="E17" s="4" t="str">
        <f>VLOOKUP(A17,HOP!A:L,12,0)</f>
        <v>8646.00</v>
      </c>
      <c r="F17" s="4" t="str">
        <f>VLOOKUP(A17,HOP!A:C,3,0)</f>
        <v>4270299</v>
      </c>
      <c r="G17" s="4">
        <f t="shared" si="0"/>
        <v>0</v>
      </c>
      <c r="H17" s="4" t="str">
        <f t="shared" si="1"/>
        <v>，4270299</v>
      </c>
      <c r="I17" s="4" t="str">
        <f>VLOOKUP(A17,HOP!A:U,21,0)</f>
        <v>直采</v>
      </c>
    </row>
    <row r="18" s="4" customFormat="1" spans="1:9">
      <c r="A18" s="5">
        <v>999228537993217</v>
      </c>
      <c r="B18" s="6">
        <v>45288</v>
      </c>
      <c r="C18" s="6">
        <v>45291</v>
      </c>
      <c r="D18" s="4">
        <v>20376</v>
      </c>
      <c r="E18" s="4" t="str">
        <f>VLOOKUP(A18,HOP!A:L,12,0)</f>
        <v>20376.00</v>
      </c>
      <c r="F18" s="4" t="str">
        <f>VLOOKUP(A18,HOP!A:C,3,0)</f>
        <v>4274953</v>
      </c>
      <c r="G18" s="4">
        <f t="shared" si="0"/>
        <v>0</v>
      </c>
      <c r="H18" s="4" t="str">
        <f t="shared" si="1"/>
        <v>，4274953</v>
      </c>
      <c r="I18" s="4" t="str">
        <f>VLOOKUP(A18,HOP!A:U,21,0)</f>
        <v>直采</v>
      </c>
    </row>
    <row r="19" s="4" customFormat="1" spans="1:9">
      <c r="A19" s="5">
        <v>999228604598792</v>
      </c>
      <c r="B19" s="6">
        <v>45288</v>
      </c>
      <c r="C19" s="6">
        <v>45290</v>
      </c>
      <c r="D19" s="4">
        <v>3441</v>
      </c>
      <c r="E19" s="4" t="str">
        <f>VLOOKUP(A19,HOP!A:L,12,0)</f>
        <v>3441.00</v>
      </c>
      <c r="F19" s="4" t="str">
        <f>VLOOKUP(A19,HOP!A:C,3,0)</f>
        <v>4313036</v>
      </c>
      <c r="G19" s="4">
        <f t="shared" si="0"/>
        <v>0</v>
      </c>
      <c r="H19" s="4" t="str">
        <f t="shared" si="1"/>
        <v>，4313036</v>
      </c>
      <c r="I19" s="4" t="str">
        <f>VLOOKUP(A19,HOP!A:U,21,0)</f>
        <v>直采</v>
      </c>
    </row>
    <row r="20" s="4" customFormat="1" spans="1:9">
      <c r="A20" s="5">
        <v>999228606985437</v>
      </c>
      <c r="B20" s="6">
        <v>45288</v>
      </c>
      <c r="C20" s="6">
        <v>45290</v>
      </c>
      <c r="D20" s="4">
        <v>3441</v>
      </c>
      <c r="E20" s="4" t="str">
        <f>VLOOKUP(A20,HOP!A:L,12,0)</f>
        <v>3441.00</v>
      </c>
      <c r="F20" s="4" t="str">
        <f>VLOOKUP(A20,HOP!A:C,3,0)</f>
        <v>4314546</v>
      </c>
      <c r="G20" s="4">
        <f t="shared" si="0"/>
        <v>0</v>
      </c>
      <c r="H20" s="4" t="str">
        <f t="shared" si="1"/>
        <v>，4314546</v>
      </c>
      <c r="I20" s="4" t="str">
        <f>VLOOKUP(A20,HOP!A:U,21,0)</f>
        <v>直采</v>
      </c>
    </row>
    <row r="22" spans="4:4">
      <c r="D22" s="4">
        <f>SUM(D2:D21)</f>
        <v>153173</v>
      </c>
    </row>
    <row r="27" spans="1:1">
      <c r="A27" s="4" t="s">
        <v>108</v>
      </c>
    </row>
    <row r="28" spans="1:1">
      <c r="A28" s="4" t="s">
        <v>109</v>
      </c>
    </row>
    <row r="29" spans="1:1">
      <c r="A29" s="4" t="s">
        <v>110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999228606985437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999228604598792</v>
      </c>
      <c r="B3" s="1" t="s">
        <v>148</v>
      </c>
      <c r="C3" s="1" t="s">
        <v>149</v>
      </c>
      <c r="D3" s="1" t="s">
        <v>132</v>
      </c>
      <c r="E3" s="1" t="s">
        <v>102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137</v>
      </c>
      <c r="L3" s="1" t="s">
        <v>137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150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999228537993217</v>
      </c>
      <c r="B4" s="1" t="s">
        <v>151</v>
      </c>
      <c r="C4" s="1" t="s">
        <v>152</v>
      </c>
      <c r="D4" s="1" t="s">
        <v>153</v>
      </c>
      <c r="E4" s="1" t="s">
        <v>99</v>
      </c>
      <c r="F4" s="1" t="s">
        <v>134</v>
      </c>
      <c r="G4" s="1" t="s">
        <v>154</v>
      </c>
      <c r="H4" s="1" t="s">
        <v>136</v>
      </c>
      <c r="I4" s="1" t="s">
        <v>155</v>
      </c>
      <c r="J4" s="1" t="s">
        <v>138</v>
      </c>
      <c r="K4" s="1" t="s">
        <v>155</v>
      </c>
      <c r="L4" s="1" t="s">
        <v>155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156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999228514161671</v>
      </c>
      <c r="B5" s="1" t="s">
        <v>157</v>
      </c>
      <c r="C5" s="1" t="s">
        <v>158</v>
      </c>
      <c r="D5" s="1" t="s">
        <v>132</v>
      </c>
      <c r="E5" s="1" t="s">
        <v>95</v>
      </c>
      <c r="F5" s="1" t="s">
        <v>159</v>
      </c>
      <c r="G5" s="1" t="s">
        <v>135</v>
      </c>
      <c r="H5" s="1" t="s">
        <v>136</v>
      </c>
      <c r="I5" s="1" t="s">
        <v>160</v>
      </c>
      <c r="J5" s="1" t="s">
        <v>138</v>
      </c>
      <c r="K5" s="1" t="s">
        <v>160</v>
      </c>
      <c r="L5" s="1" t="s">
        <v>160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161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999227351949883</v>
      </c>
      <c r="B6" s="1" t="s">
        <v>162</v>
      </c>
      <c r="C6" s="1" t="s">
        <v>163</v>
      </c>
      <c r="D6" s="1" t="s">
        <v>164</v>
      </c>
      <c r="E6" s="1" t="s">
        <v>165</v>
      </c>
      <c r="F6" s="1" t="s">
        <v>166</v>
      </c>
      <c r="G6" s="1" t="s">
        <v>167</v>
      </c>
      <c r="H6" s="1" t="s">
        <v>136</v>
      </c>
      <c r="I6" s="1" t="s">
        <v>168</v>
      </c>
      <c r="J6" s="1" t="s">
        <v>138</v>
      </c>
      <c r="K6" s="1" t="s">
        <v>168</v>
      </c>
      <c r="L6" s="1" t="s">
        <v>168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169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999227342836331</v>
      </c>
      <c r="B7" s="1" t="s">
        <v>170</v>
      </c>
      <c r="C7" s="1" t="s">
        <v>171</v>
      </c>
      <c r="D7" s="1" t="s">
        <v>172</v>
      </c>
      <c r="E7" s="1" t="s">
        <v>89</v>
      </c>
      <c r="F7" s="1" t="s">
        <v>173</v>
      </c>
      <c r="G7" s="1" t="s">
        <v>154</v>
      </c>
      <c r="H7" s="1" t="s">
        <v>136</v>
      </c>
      <c r="I7" s="1" t="s">
        <v>174</v>
      </c>
      <c r="J7" s="1" t="s">
        <v>138</v>
      </c>
      <c r="K7" s="1" t="s">
        <v>174</v>
      </c>
      <c r="L7" s="1" t="s">
        <v>174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175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999227334705552</v>
      </c>
      <c r="B8" s="1" t="s">
        <v>170</v>
      </c>
      <c r="C8" s="1" t="s">
        <v>176</v>
      </c>
      <c r="D8" s="1" t="s">
        <v>177</v>
      </c>
      <c r="E8" s="1" t="s">
        <v>178</v>
      </c>
      <c r="F8" s="1" t="s">
        <v>179</v>
      </c>
      <c r="G8" s="1" t="s">
        <v>180</v>
      </c>
      <c r="H8" s="1" t="s">
        <v>136</v>
      </c>
      <c r="I8" s="1" t="s">
        <v>181</v>
      </c>
      <c r="J8" s="1" t="s">
        <v>138</v>
      </c>
      <c r="K8" s="1" t="s">
        <v>181</v>
      </c>
      <c r="L8" s="1" t="s">
        <v>181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182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999227329970741</v>
      </c>
      <c r="B9" s="1" t="s">
        <v>183</v>
      </c>
      <c r="C9" s="1" t="s">
        <v>184</v>
      </c>
      <c r="D9" s="1" t="s">
        <v>164</v>
      </c>
      <c r="E9" s="1" t="s">
        <v>185</v>
      </c>
      <c r="F9" s="1" t="s">
        <v>173</v>
      </c>
      <c r="G9" s="1" t="s">
        <v>186</v>
      </c>
      <c r="H9" s="1" t="s">
        <v>136</v>
      </c>
      <c r="I9" s="1" t="s">
        <v>187</v>
      </c>
      <c r="J9" s="1" t="s">
        <v>138</v>
      </c>
      <c r="K9" s="1" t="s">
        <v>187</v>
      </c>
      <c r="L9" s="1" t="s">
        <v>187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188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3">
        <v>999227192042649</v>
      </c>
      <c r="B10" s="1" t="s">
        <v>189</v>
      </c>
      <c r="C10" s="1" t="s">
        <v>190</v>
      </c>
      <c r="D10" s="1" t="s">
        <v>172</v>
      </c>
      <c r="E10" s="1" t="s">
        <v>79</v>
      </c>
      <c r="F10" s="1" t="s">
        <v>186</v>
      </c>
      <c r="G10" s="1" t="s">
        <v>154</v>
      </c>
      <c r="H10" s="1" t="s">
        <v>136</v>
      </c>
      <c r="I10" s="1" t="s">
        <v>191</v>
      </c>
      <c r="J10" s="1" t="s">
        <v>138</v>
      </c>
      <c r="K10" s="1" t="s">
        <v>191</v>
      </c>
      <c r="L10" s="1" t="s">
        <v>191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192</v>
      </c>
      <c r="S10" s="1" t="s">
        <v>144</v>
      </c>
      <c r="T10" s="1" t="s">
        <v>145</v>
      </c>
      <c r="U10" s="1" t="s">
        <v>146</v>
      </c>
      <c r="V10" s="1" t="s">
        <v>147</v>
      </c>
    </row>
    <row r="11" s="1" customFormat="1" spans="1:22">
      <c r="A11" s="3">
        <v>999227004319154</v>
      </c>
      <c r="B11" s="1" t="s">
        <v>193</v>
      </c>
      <c r="C11" s="1" t="s">
        <v>194</v>
      </c>
      <c r="D11" s="1" t="s">
        <v>164</v>
      </c>
      <c r="E11" s="1" t="s">
        <v>195</v>
      </c>
      <c r="F11" s="1" t="s">
        <v>196</v>
      </c>
      <c r="G11" s="1" t="s">
        <v>197</v>
      </c>
      <c r="H11" s="1" t="s">
        <v>136</v>
      </c>
      <c r="I11" s="1" t="s">
        <v>198</v>
      </c>
      <c r="J11" s="1" t="s">
        <v>138</v>
      </c>
      <c r="K11" s="1" t="s">
        <v>198</v>
      </c>
      <c r="L11" s="1" t="s">
        <v>198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199</v>
      </c>
      <c r="S11" s="1" t="s">
        <v>144</v>
      </c>
      <c r="T11" s="1" t="s">
        <v>145</v>
      </c>
      <c r="U11" s="1" t="s">
        <v>146</v>
      </c>
      <c r="V11" s="1" t="s">
        <v>147</v>
      </c>
    </row>
    <row r="12" s="1" customFormat="1" spans="1:22">
      <c r="A12" s="3">
        <v>999226920881233</v>
      </c>
      <c r="B12" s="1" t="s">
        <v>200</v>
      </c>
      <c r="C12" s="1" t="s">
        <v>201</v>
      </c>
      <c r="D12" s="1" t="s">
        <v>202</v>
      </c>
      <c r="E12" s="1" t="s">
        <v>71</v>
      </c>
      <c r="F12" s="1" t="s">
        <v>203</v>
      </c>
      <c r="G12" s="1" t="s">
        <v>159</v>
      </c>
      <c r="H12" s="1" t="s">
        <v>136</v>
      </c>
      <c r="I12" s="1" t="s">
        <v>204</v>
      </c>
      <c r="J12" s="1" t="s">
        <v>138</v>
      </c>
      <c r="K12" s="1" t="s">
        <v>204</v>
      </c>
      <c r="L12" s="1" t="s">
        <v>204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205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3">
        <v>999226833810762</v>
      </c>
      <c r="B13" s="1" t="s">
        <v>206</v>
      </c>
      <c r="C13" s="1" t="s">
        <v>207</v>
      </c>
      <c r="D13" s="1" t="s">
        <v>164</v>
      </c>
      <c r="E13" s="1" t="s">
        <v>208</v>
      </c>
      <c r="F13" s="1" t="s">
        <v>209</v>
      </c>
      <c r="G13" s="1" t="s">
        <v>210</v>
      </c>
      <c r="H13" s="1" t="s">
        <v>136</v>
      </c>
      <c r="I13" s="1" t="s">
        <v>211</v>
      </c>
      <c r="J13" s="1" t="s">
        <v>138</v>
      </c>
      <c r="K13" s="1" t="s">
        <v>211</v>
      </c>
      <c r="L13" s="1" t="s">
        <v>211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212</v>
      </c>
      <c r="S13" s="1" t="s">
        <v>144</v>
      </c>
      <c r="T13" s="1" t="s">
        <v>145</v>
      </c>
      <c r="U13" s="1" t="s">
        <v>146</v>
      </c>
      <c r="V13" s="1" t="s">
        <v>147</v>
      </c>
    </row>
    <row r="14" s="1" customFormat="1" spans="1:22">
      <c r="A14" s="3">
        <v>999226784273536</v>
      </c>
      <c r="B14" s="1" t="s">
        <v>213</v>
      </c>
      <c r="C14" s="1" t="s">
        <v>214</v>
      </c>
      <c r="D14" s="1" t="s">
        <v>132</v>
      </c>
      <c r="E14" s="1" t="s">
        <v>215</v>
      </c>
      <c r="F14" s="1" t="s">
        <v>186</v>
      </c>
      <c r="G14" s="1" t="s">
        <v>154</v>
      </c>
      <c r="H14" s="1" t="s">
        <v>136</v>
      </c>
      <c r="I14" s="1" t="s">
        <v>216</v>
      </c>
      <c r="J14" s="1" t="s">
        <v>138</v>
      </c>
      <c r="K14" s="1" t="s">
        <v>216</v>
      </c>
      <c r="L14" s="1" t="s">
        <v>216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217</v>
      </c>
      <c r="S14" s="1" t="s">
        <v>144</v>
      </c>
      <c r="T14" s="1" t="s">
        <v>145</v>
      </c>
      <c r="U14" s="1" t="s">
        <v>146</v>
      </c>
      <c r="V14" s="1" t="s">
        <v>147</v>
      </c>
    </row>
    <row r="15" s="1" customFormat="1" spans="1:22">
      <c r="A15" s="3">
        <v>999226751434739</v>
      </c>
      <c r="B15" s="1" t="s">
        <v>218</v>
      </c>
      <c r="C15" s="1" t="s">
        <v>219</v>
      </c>
      <c r="D15" s="1" t="s">
        <v>202</v>
      </c>
      <c r="E15" s="1" t="s">
        <v>57</v>
      </c>
      <c r="F15" s="1" t="s">
        <v>179</v>
      </c>
      <c r="G15" s="1" t="s">
        <v>173</v>
      </c>
      <c r="H15" s="1" t="s">
        <v>136</v>
      </c>
      <c r="I15" s="1" t="s">
        <v>220</v>
      </c>
      <c r="J15" s="1" t="s">
        <v>138</v>
      </c>
      <c r="K15" s="1" t="s">
        <v>220</v>
      </c>
      <c r="L15" s="1" t="s">
        <v>220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221</v>
      </c>
      <c r="S15" s="1" t="s">
        <v>144</v>
      </c>
      <c r="T15" s="1" t="s">
        <v>145</v>
      </c>
      <c r="U15" s="1" t="s">
        <v>146</v>
      </c>
      <c r="V15" s="1" t="s">
        <v>147</v>
      </c>
    </row>
    <row r="16" s="1" customFormat="1" spans="1:22">
      <c r="A16" s="3">
        <v>999226724427982</v>
      </c>
      <c r="B16" s="1" t="s">
        <v>222</v>
      </c>
      <c r="C16" s="1" t="s">
        <v>223</v>
      </c>
      <c r="D16" s="1" t="s">
        <v>177</v>
      </c>
      <c r="E16" s="1" t="s">
        <v>53</v>
      </c>
      <c r="F16" s="1" t="s">
        <v>224</v>
      </c>
      <c r="G16" s="1" t="s">
        <v>135</v>
      </c>
      <c r="H16" s="1" t="s">
        <v>136</v>
      </c>
      <c r="I16" s="1" t="s">
        <v>225</v>
      </c>
      <c r="J16" s="1" t="s">
        <v>138</v>
      </c>
      <c r="K16" s="1" t="s">
        <v>225</v>
      </c>
      <c r="L16" s="1" t="s">
        <v>225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142</v>
      </c>
      <c r="R16" s="1" t="s">
        <v>226</v>
      </c>
      <c r="S16" s="1" t="s">
        <v>144</v>
      </c>
      <c r="T16" s="1" t="s">
        <v>145</v>
      </c>
      <c r="U16" s="1" t="s">
        <v>146</v>
      </c>
      <c r="V16" s="1" t="s">
        <v>147</v>
      </c>
    </row>
    <row r="17" s="1" customFormat="1" spans="1:22">
      <c r="A17" s="3">
        <v>999226625711773</v>
      </c>
      <c r="B17" s="1" t="s">
        <v>227</v>
      </c>
      <c r="C17" s="1" t="s">
        <v>228</v>
      </c>
      <c r="D17" s="1" t="s">
        <v>202</v>
      </c>
      <c r="E17" s="1" t="s">
        <v>48</v>
      </c>
      <c r="F17" s="1" t="s">
        <v>203</v>
      </c>
      <c r="G17" s="1" t="s">
        <v>173</v>
      </c>
      <c r="H17" s="1" t="s">
        <v>136</v>
      </c>
      <c r="I17" s="1" t="s">
        <v>229</v>
      </c>
      <c r="J17" s="1" t="s">
        <v>138</v>
      </c>
      <c r="K17" s="1" t="s">
        <v>229</v>
      </c>
      <c r="L17" s="1" t="s">
        <v>229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142</v>
      </c>
      <c r="R17" s="1" t="s">
        <v>230</v>
      </c>
      <c r="S17" s="1" t="s">
        <v>144</v>
      </c>
      <c r="T17" s="1" t="s">
        <v>145</v>
      </c>
      <c r="U17" s="1" t="s">
        <v>146</v>
      </c>
      <c r="V17" s="1" t="s">
        <v>147</v>
      </c>
    </row>
    <row r="18" s="1" customFormat="1" spans="1:22">
      <c r="A18" s="3">
        <v>999226624041956</v>
      </c>
      <c r="B18" s="1" t="s">
        <v>231</v>
      </c>
      <c r="C18" s="1" t="s">
        <v>232</v>
      </c>
      <c r="D18" s="1" t="s">
        <v>172</v>
      </c>
      <c r="E18" s="1" t="s">
        <v>43</v>
      </c>
      <c r="F18" s="1" t="s">
        <v>134</v>
      </c>
      <c r="G18" s="1" t="s">
        <v>135</v>
      </c>
      <c r="H18" s="1" t="s">
        <v>136</v>
      </c>
      <c r="I18" s="1" t="s">
        <v>229</v>
      </c>
      <c r="J18" s="1" t="s">
        <v>138</v>
      </c>
      <c r="K18" s="1" t="s">
        <v>229</v>
      </c>
      <c r="L18" s="1" t="s">
        <v>229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142</v>
      </c>
      <c r="R18" s="1" t="s">
        <v>233</v>
      </c>
      <c r="S18" s="1" t="s">
        <v>144</v>
      </c>
      <c r="T18" s="1" t="s">
        <v>145</v>
      </c>
      <c r="U18" s="1" t="s">
        <v>146</v>
      </c>
      <c r="V18" s="1" t="s">
        <v>147</v>
      </c>
    </row>
    <row r="19" s="1" customFormat="1" spans="1:22">
      <c r="A19" s="3">
        <v>26604279489</v>
      </c>
      <c r="B19" s="1" t="s">
        <v>234</v>
      </c>
      <c r="C19" s="1" t="s">
        <v>235</v>
      </c>
      <c r="D19" s="1" t="s">
        <v>236</v>
      </c>
      <c r="E19" s="1" t="s">
        <v>38</v>
      </c>
      <c r="F19" s="1" t="s">
        <v>180</v>
      </c>
      <c r="G19" s="1" t="s">
        <v>135</v>
      </c>
      <c r="H19" s="1" t="s">
        <v>136</v>
      </c>
      <c r="I19" s="1" t="s">
        <v>237</v>
      </c>
      <c r="J19" s="1" t="s">
        <v>138</v>
      </c>
      <c r="K19" s="1" t="s">
        <v>237</v>
      </c>
      <c r="L19" s="1" t="s">
        <v>237</v>
      </c>
      <c r="M19" s="1" t="s">
        <v>139</v>
      </c>
      <c r="N19" s="1" t="s">
        <v>139</v>
      </c>
      <c r="O19" s="1" t="s">
        <v>140</v>
      </c>
      <c r="P19" s="1" t="s">
        <v>141</v>
      </c>
      <c r="Q19" s="1" t="s">
        <v>142</v>
      </c>
      <c r="R19" s="1" t="s">
        <v>238</v>
      </c>
      <c r="S19" s="1" t="s">
        <v>144</v>
      </c>
      <c r="T19" s="1" t="s">
        <v>145</v>
      </c>
      <c r="U19" s="1" t="s">
        <v>146</v>
      </c>
      <c r="V19" s="1" t="s">
        <v>147</v>
      </c>
    </row>
    <row r="20" s="1" customFormat="1" spans="1:22">
      <c r="A20" s="3">
        <v>26604233437</v>
      </c>
      <c r="B20" s="1" t="s">
        <v>234</v>
      </c>
      <c r="C20" s="1" t="s">
        <v>239</v>
      </c>
      <c r="D20" s="1" t="s">
        <v>236</v>
      </c>
      <c r="E20" s="1" t="s">
        <v>31</v>
      </c>
      <c r="F20" s="1" t="s">
        <v>180</v>
      </c>
      <c r="G20" s="1" t="s">
        <v>135</v>
      </c>
      <c r="H20" s="1" t="s">
        <v>136</v>
      </c>
      <c r="I20" s="1" t="s">
        <v>237</v>
      </c>
      <c r="J20" s="1" t="s">
        <v>138</v>
      </c>
      <c r="K20" s="1" t="s">
        <v>237</v>
      </c>
      <c r="L20" s="1" t="s">
        <v>237</v>
      </c>
      <c r="M20" s="1" t="s">
        <v>139</v>
      </c>
      <c r="N20" s="1" t="s">
        <v>139</v>
      </c>
      <c r="O20" s="1" t="s">
        <v>140</v>
      </c>
      <c r="P20" s="1" t="s">
        <v>141</v>
      </c>
      <c r="Q20" s="1" t="s">
        <v>142</v>
      </c>
      <c r="R20" s="1" t="s">
        <v>240</v>
      </c>
      <c r="S20" s="1" t="s">
        <v>144</v>
      </c>
      <c r="T20" s="1" t="s">
        <v>145</v>
      </c>
      <c r="U20" s="1" t="s">
        <v>146</v>
      </c>
      <c r="V20" s="1" t="s">
        <v>147</v>
      </c>
    </row>
    <row r="21" s="1" customFormat="1" spans="1:22">
      <c r="A21" s="1" t="s">
        <v>241</v>
      </c>
      <c r="B21" s="1" t="s">
        <v>242</v>
      </c>
      <c r="C21" s="1" t="s">
        <v>243</v>
      </c>
      <c r="D21" s="1" t="s">
        <v>172</v>
      </c>
      <c r="E21" s="1" t="s">
        <v>79</v>
      </c>
      <c r="F21" s="1" t="s">
        <v>186</v>
      </c>
      <c r="G21" s="1" t="s">
        <v>154</v>
      </c>
      <c r="H21" s="1" t="s">
        <v>136</v>
      </c>
      <c r="I21" s="1" t="s">
        <v>140</v>
      </c>
      <c r="J21" s="1" t="s">
        <v>138</v>
      </c>
      <c r="K21" s="1" t="s">
        <v>140</v>
      </c>
      <c r="L21" s="1" t="s">
        <v>140</v>
      </c>
      <c r="M21" s="1" t="s">
        <v>139</v>
      </c>
      <c r="N21" s="1" t="s">
        <v>139</v>
      </c>
      <c r="O21" s="1" t="s">
        <v>140</v>
      </c>
      <c r="P21" s="1" t="s">
        <v>141</v>
      </c>
      <c r="Q21" s="1" t="s">
        <v>142</v>
      </c>
      <c r="R21" s="1" t="s">
        <v>244</v>
      </c>
      <c r="S21" s="1" t="s">
        <v>144</v>
      </c>
      <c r="T21" s="1" t="s">
        <v>145</v>
      </c>
      <c r="U21" s="1" t="s">
        <v>146</v>
      </c>
      <c r="V21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2024-01-02T01:36:59Z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45D1F58B4D984049AB6FBF0DF4BD9F92_12</vt:lpwstr>
  </property>
</Properties>
</file>