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<sst xmlns="http://schemas.openxmlformats.org/spreadsheetml/2006/main" count="563" uniqueCount="276">
  <si>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</si>
  <si>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</si>
  <si>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</si>
  <si>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</si>
  <si>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</si>
  <si>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</si>
  <si>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</si>
  <si>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</si>
  <si>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</si>
  <si>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</si>
  <si>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</si>
  <si>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</si>
  <si>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</si>
  <si>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</si>
  <si>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</si>
  <si>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</si>
  <si>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</si>
  <si>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</si>
  <si>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</si>
  <si>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</si>
  <si>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</si>
  <si>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</si>
  <si>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</si>
  <si>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</si>
  <si>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</si>
  <si>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999227942980472	</t>
  </si>
  <si>
    <t>Ctrip</t>
  </si>
  <si>
    <t>正常</t>
  </si>
  <si>
    <t>[普吉岛]太阳之翼卡马拉海滩度假村(Sunwing Kamala Beach)(37201724)</t>
  </si>
  <si>
    <t>工作室房&lt;2人入住&gt;&lt;不退款&gt;</t>
  </si>
  <si>
    <t>USD</t>
  </si>
  <si>
    <t>ROBERTS/TRACEY</t>
  </si>
  <si>
    <t>CA5326231230USD</t>
  </si>
  <si>
    <t>未提现</t>
  </si>
  <si>
    <t>携程开票</t>
  </si>
  <si>
    <t xml:space="preserve">4080749	</t>
  </si>
  <si>
    <t xml:space="preserve">150957	</t>
  </si>
  <si>
    <t xml:space="preserve">28511230544	</t>
  </si>
  <si>
    <t>[纽卡斯尔]纽卡斯尔郡酒店(County Hotel &amp; County Aparthotel Newcastle)(37198387)</t>
  </si>
  <si>
    <t>标准大床房&lt;2人入住&gt;&lt;无早&gt;</t>
  </si>
  <si>
    <t>XIAO/SHA</t>
  </si>
  <si>
    <t xml:space="preserve">4269257	</t>
  </si>
  <si>
    <t xml:space="preserve">	</t>
  </si>
  <si>
    <t xml:space="preserve">999228606947836	</t>
  </si>
  <si>
    <t>[伦敦]伦敦布卢姆斯伯里洲际假日酒店(Holiday Inn London Bloomsbury, an IHG Hotel)(37206551)</t>
  </si>
  <si>
    <t>标准双床房&lt;2人入住&gt;&lt;不退款&gt;</t>
  </si>
  <si>
    <t>ZHU/YUEDONG</t>
  </si>
  <si>
    <t xml:space="preserve">4314504	</t>
  </si>
  <si>
    <t xml:space="preserve">83708641|127569427	</t>
  </si>
  <si>
    <t>取消</t>
  </si>
  <si>
    <t xml:space="preserve">999223589915851	</t>
  </si>
  <si>
    <t>[曼谷]艺术酒店(Arte Hotel)(37201483)</t>
  </si>
  <si>
    <t>豪华特大床房&lt;2人入住&gt;&lt;不退款&gt;</t>
  </si>
  <si>
    <t>TAI/YUEHHSIEN,KAO/SHAOTING,TAI/YUEHCHIH,TAI/YUEHWEN,DAI/YUEHCHU</t>
  </si>
  <si>
    <t>CA5326231231USD</t>
  </si>
  <si>
    <t xml:space="preserve">3216003	</t>
  </si>
  <si>
    <t xml:space="preserve">HGUConf1490974840,HGUConf1490974846,HGUConf1490974852,HGUConf149	</t>
  </si>
  <si>
    <t xml:space="preserve">999224189451020	</t>
  </si>
  <si>
    <t>[梳邦再也]双威金字塔酒店(Sunway Pyramid Hotel)(38635777)</t>
  </si>
  <si>
    <t>豪华双床房&lt;2人入住&gt;&lt;不退款&gt;&lt;早餐&gt;</t>
  </si>
  <si>
    <t>Lin/Huixian Francis</t>
  </si>
  <si>
    <t xml:space="preserve">3382760	</t>
  </si>
  <si>
    <t xml:space="preserve">277207482	</t>
  </si>
  <si>
    <t xml:space="preserve">999226609040107	</t>
  </si>
  <si>
    <t>[巴厘岛]晟诗度假酒店及水疗与会议中心(Sens Hotel and Spa)(37196757)</t>
  </si>
  <si>
    <t>高级房&lt;2人入住&gt;&lt;不退款&gt;</t>
  </si>
  <si>
    <t>CHAN/RACHEL</t>
  </si>
  <si>
    <t xml:space="preserve">3878570	</t>
  </si>
  <si>
    <t xml:space="preserve">RZ-80000208	</t>
  </si>
  <si>
    <t xml:space="preserve">999227949289517	</t>
  </si>
  <si>
    <t>[芙蓉]芙蓉皇家朱兰酒店(Royale Chulan Seremban)(44692859)</t>
  </si>
  <si>
    <t>豪华房&lt;2人入住&gt;&lt;不退款&gt;</t>
  </si>
  <si>
    <t>Deng/Jundi Earl</t>
  </si>
  <si>
    <t xml:space="preserve">4083256	</t>
  </si>
  <si>
    <t xml:space="preserve">1353996	</t>
  </si>
  <si>
    <t xml:space="preserve">999228314127627	</t>
  </si>
  <si>
    <t>[巴黎]巴黎共和皇冠假日酒店 - IHG 旗下酒店(Crowne Plaza Paris République, an IHG Hotel)(37207971)</t>
  </si>
  <si>
    <t>标准房&lt;2人入住&gt;&lt;不退款&gt;</t>
  </si>
  <si>
    <t>XIA/RUI</t>
  </si>
  <si>
    <t xml:space="preserve">4188071	</t>
  </si>
  <si>
    <t xml:space="preserve">1437	</t>
  </si>
  <si>
    <t xml:space="preserve">999228488790823	</t>
  </si>
  <si>
    <t>[布拉格]金树酒店(Hotel U Zlatého Stromu Prague by Bhg)(37223467)</t>
  </si>
  <si>
    <t>标准房&lt;2人入住&gt;&lt;无早&gt;</t>
  </si>
  <si>
    <t>Thielbeer/Markus</t>
  </si>
  <si>
    <t xml:space="preserve">4260475	</t>
  </si>
  <si>
    <t xml:space="preserve">90020904,90020905|122619940,122619941	</t>
  </si>
  <si>
    <t xml:space="preserve">999228560864738	</t>
  </si>
  <si>
    <t>[法兰克福]玛丽蒂姆法兰克福酒店(Maritim Hotel Frankfurt)(37203684)</t>
  </si>
  <si>
    <t>经典房（双床）&lt;2人入住&gt;&lt;不退款&gt;</t>
  </si>
  <si>
    <t>BENDER/LIAM JAYDEN,BENDERSIGEL/JULIA</t>
  </si>
  <si>
    <t xml:space="preserve">4294284	</t>
  </si>
  <si>
    <t xml:space="preserve">141629711|125718483	</t>
  </si>
  <si>
    <t xml:space="preserve">999228158912700	</t>
  </si>
  <si>
    <t>[布里斯班]布里斯班伊丽莎白街宜必思尚品酒店(ibis Styles Brisbane Elizabeth Street)(37206153)</t>
  </si>
  <si>
    <t>城景高级大床房&lt;2人入住&gt;&lt;不退款&gt;</t>
  </si>
  <si>
    <t>CHEN/HSIN LING</t>
  </si>
  <si>
    <t>CA5326240101USD</t>
  </si>
  <si>
    <t xml:space="preserve">4141941	</t>
  </si>
  <si>
    <t xml:space="preserve">999228421399609	</t>
  </si>
  <si>
    <t>[哥打京那巴鲁]哥打京那巴鲁皇宫酒店(The Palace Hotel Kota Kinabalu)(37196185)</t>
  </si>
  <si>
    <t>CHOY/MING WAI</t>
  </si>
  <si>
    <t xml:space="preserve">4236052	</t>
  </si>
  <si>
    <t xml:space="preserve">335780347,335780665	</t>
  </si>
  <si>
    <t xml:space="preserve">999224454150197	</t>
  </si>
  <si>
    <t>[乔治市]格尼G酒店(G Hotel Gurney)(37204528)</t>
  </si>
  <si>
    <t>行政套房&lt;2人入住&gt;&lt;不退款&gt;</t>
  </si>
  <si>
    <t>LIM/KASSANDRA TIAN EN</t>
  </si>
  <si>
    <t>CA5326240102USD</t>
  </si>
  <si>
    <t xml:space="preserve">3431991	</t>
  </si>
  <si>
    <t xml:space="preserve">23416735,23416736	</t>
  </si>
  <si>
    <t xml:space="preserve">999228313410544	</t>
  </si>
  <si>
    <t>[曼谷]曼谷京华大酒店(Hotel Royal Bangkok@Chinatown)(40721515)</t>
  </si>
  <si>
    <t>MANMUEANG/YAOWALUK</t>
  </si>
  <si>
    <t xml:space="preserve">4187637	</t>
  </si>
  <si>
    <t xml:space="preserve">387036	</t>
  </si>
  <si>
    <t xml:space="preserve">999228343093828	</t>
  </si>
  <si>
    <t>[曼谷]普拉住宅迪瓦里快捷酒店(Pula Silom)(37236629)</t>
  </si>
  <si>
    <t>标准双人床房&lt;2人入住&gt;&lt;不退款&gt;</t>
  </si>
  <si>
    <t>CHHAY/PISETH,CHHEOUNG/VUTHA</t>
  </si>
  <si>
    <t xml:space="preserve">4205885	</t>
  </si>
  <si>
    <t>，</t>
  </si>
  <si>
    <t>A240102110149481</t>
  </si>
  <si>
    <t>A240102110255481</t>
  </si>
  <si>
    <t>USD / HKD 当前参考汇率: 7.81178</t>
  </si>
  <si>
    <t>总计： 7946.83 USD/
62078.89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</si>
  <si>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</si>
  <si>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</si>
  <si>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</si>
  <si>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</si>
  <si>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</si>
  <si>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</si>
  <si>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</si>
  <si>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</si>
  <si>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</si>
  <si>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</si>
  <si>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</si>
  <si>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</si>
  <si>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</si>
  <si>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</si>
  <si>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</si>
  <si>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</si>
  <si>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</si>
  <si>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</si>
  <si>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</si>
  <si>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</si>
  <si>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4314504</t>
  </si>
  <si>
    <t>伦敦布卢姆斯伯里假日酒店及度假村</t>
  </si>
  <si>
    <t>ZHU YUEDONG</t>
  </si>
  <si>
    <t>2023-12-23</t>
  </si>
  <si>
    <t>2023-12-27</t>
  </si>
  <si>
    <t>退房日周结</t>
  </si>
  <si>
    <t>5392.43</t>
  </si>
  <si>
    <t>752.66</t>
  </si>
  <si>
    <t>0</t>
  </si>
  <si>
    <t>0.00</t>
  </si>
  <si>
    <t>携程盛景国际直连</t>
  </si>
  <si>
    <t>01.010677</t>
  </si>
  <si>
    <t>2023-11-24 09:55:39</t>
  </si>
  <si>
    <t>否</t>
  </si>
  <si>
    <t>汇智国际旅游发展有限公司</t>
  </si>
  <si>
    <t>直连</t>
  </si>
  <si>
    <t>英国</t>
  </si>
  <si>
    <t>2023-11-21</t>
  </si>
  <si>
    <t>4294284</t>
  </si>
  <si>
    <t xml:space="preserve">玛丽蒂姆法兰克福酒店  </t>
  </si>
  <si>
    <t>BENDER LIAM JAYDEN,BENDERSIGEL JULIA</t>
  </si>
  <si>
    <t>2023-12-28</t>
  </si>
  <si>
    <t>610.98</t>
  </si>
  <si>
    <t>85.04</t>
  </si>
  <si>
    <t>2023-11-21 04:27:21</t>
  </si>
  <si>
    <t>德国</t>
  </si>
  <si>
    <t>2023-11-17</t>
  </si>
  <si>
    <t>4269257</t>
  </si>
  <si>
    <t>康第酒店</t>
  </si>
  <si>
    <t>XIAO SHA</t>
  </si>
  <si>
    <t>2023-12-25</t>
  </si>
  <si>
    <t>913.60</t>
  </si>
  <si>
    <t>125.82</t>
  </si>
  <si>
    <t>-125</t>
  </si>
  <si>
    <t>-913</t>
  </si>
  <si>
    <t>2023-11-17 14:34:19</t>
  </si>
  <si>
    <t>2023-11-15</t>
  </si>
  <si>
    <t>4260475</t>
  </si>
  <si>
    <t>布拉格乌金虎酒店</t>
  </si>
  <si>
    <t>Thielbeer Markus</t>
  </si>
  <si>
    <t>14232.14</t>
  </si>
  <si>
    <t>1957.60</t>
  </si>
  <si>
    <t>2023-11-15 17:59:37</t>
  </si>
  <si>
    <t>捷克</t>
  </si>
  <si>
    <t>2023-11-11</t>
  </si>
  <si>
    <t>4236052</t>
  </si>
  <si>
    <t>哥打京那巴鲁皇宫酒店</t>
  </si>
  <si>
    <t>CHOY MING WAI</t>
  </si>
  <si>
    <t>2023-12-29</t>
  </si>
  <si>
    <t>570.05</t>
  </si>
  <si>
    <t>78.00</t>
  </si>
  <si>
    <t>2023-11-11 16:47:06</t>
  </si>
  <si>
    <t>直采</t>
  </si>
  <si>
    <t>马来西亚</t>
  </si>
  <si>
    <t>2023-11-06</t>
  </si>
  <si>
    <t>4205885</t>
  </si>
  <si>
    <t>普拉住宅迪瓦里快捷酒店</t>
  </si>
  <si>
    <t>CHHAY PISETH,CHHEOUNG VUTHA</t>
  </si>
  <si>
    <t>2023-12-30</t>
  </si>
  <si>
    <t>804.72</t>
  </si>
  <si>
    <t>110.08</t>
  </si>
  <si>
    <t>2023-11-06 23:00:19</t>
  </si>
  <si>
    <t>泰国</t>
  </si>
  <si>
    <t>2023-11-04</t>
  </si>
  <si>
    <t>4188071</t>
  </si>
  <si>
    <t>皇冠假日巴黎共和酒店</t>
  </si>
  <si>
    <t>XIA RUI</t>
  </si>
  <si>
    <t>1188.04</t>
  </si>
  <si>
    <t>162.85</t>
  </si>
  <si>
    <t>2023-11-04 04:05:28</t>
  </si>
  <si>
    <t>法国</t>
  </si>
  <si>
    <t>4187637</t>
  </si>
  <si>
    <t>曼谷京华大酒店</t>
  </si>
  <si>
    <t>MANMUEANG YAOWALUK</t>
  </si>
  <si>
    <t>673.21</t>
  </si>
  <si>
    <t>91.80</t>
  </si>
  <si>
    <t>2023-11-04 00:27:40</t>
  </si>
  <si>
    <t>2023-10-27</t>
  </si>
  <si>
    <t>4141941</t>
  </si>
  <si>
    <t>布里斯班伊丽莎白街宜必思尚品酒店</t>
  </si>
  <si>
    <t>CHEN HSIN LING</t>
  </si>
  <si>
    <t>1010.75</t>
  </si>
  <si>
    <t>137.80</t>
  </si>
  <si>
    <t>2023-10-27 17:22:24</t>
  </si>
  <si>
    <t>澳大利亚</t>
  </si>
  <si>
    <t>2023-10-17</t>
  </si>
  <si>
    <t>4083256</t>
  </si>
  <si>
    <t>芙蓉皇家朱兰酒店</t>
  </si>
  <si>
    <t>Deng Jundi Earl</t>
  </si>
  <si>
    <t>2023-12-26</t>
  </si>
  <si>
    <t>789.97</t>
  </si>
  <si>
    <t>107.84</t>
  </si>
  <si>
    <t>2023-10-17 13:56:12</t>
  </si>
  <si>
    <t>2023-10-16</t>
  </si>
  <si>
    <t>4080749</t>
  </si>
  <si>
    <t>太阳之翼卡马拉海滩度假村</t>
  </si>
  <si>
    <t>ROBERTS TRACEY</t>
  </si>
  <si>
    <t>1706.01</t>
  </si>
  <si>
    <t>232.89</t>
  </si>
  <si>
    <t>2023-10-16 16:52:19</t>
  </si>
  <si>
    <t>2023-09-03</t>
  </si>
  <si>
    <t>3878570</t>
  </si>
  <si>
    <t>晟诗度假酒店及水疗与会议中心</t>
  </si>
  <si>
    <t>CHAN RACHEL</t>
  </si>
  <si>
    <t>803.20</t>
  </si>
  <si>
    <t>110.25</t>
  </si>
  <si>
    <t>2023-09-03 21:39:38</t>
  </si>
  <si>
    <t>印度尼西亚</t>
  </si>
  <si>
    <t>2023-05-28</t>
  </si>
  <si>
    <t>3431991</t>
  </si>
  <si>
    <t>格尼G酒店</t>
  </si>
  <si>
    <t>LIM KASSANDRA TIAN EN</t>
  </si>
  <si>
    <t>5213.90</t>
  </si>
  <si>
    <t>736.00</t>
  </si>
  <si>
    <t>2023-05-28 17:39:23</t>
  </si>
  <si>
    <t>2023-05-16</t>
  </si>
  <si>
    <t>3382760</t>
  </si>
  <si>
    <t>双威金字塔酒店</t>
  </si>
  <si>
    <t>Lin Huixian Francis</t>
  </si>
  <si>
    <t>3303.92</t>
  </si>
  <si>
    <t>474.00</t>
  </si>
  <si>
    <t>2023-05-17 14:15:27</t>
  </si>
  <si>
    <t>2023-04-11</t>
  </si>
  <si>
    <t>3216003</t>
  </si>
  <si>
    <t>曼谷阿特酒店</t>
  </si>
  <si>
    <t>TAI YUEHHSIEN,KAO SHAOTING,TAI YUEHCHIH,TAI YUEHWEN,DAI YUEHCHU</t>
  </si>
  <si>
    <t>2023-12-22</t>
  </si>
  <si>
    <t>20086.86</t>
  </si>
  <si>
    <t>2910.00</t>
  </si>
  <si>
    <t>2023-04-11 12:29:50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</si>
</sst>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485775</xdr:colOff>
      <xdr:row>59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77277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45286</v>
      </c>
      <c r="G2" s="6">
        <v>45287</v>
      </c>
      <c r="H2" s="4">
        <v>1</v>
      </c>
      <c r="I2" s="4">
        <v>1</v>
      </c>
      <c r="J2" s="4">
        <v>1</v>
      </c>
      <c r="K2" s="4" t="s">
        <v>30</v>
      </c>
      <c r="L2" s="4">
        <v>232.89</v>
      </c>
      <c r="M2" s="4">
        <v>232.89</v>
      </c>
      <c r="N2" s="4" t="s">
        <v>31</v>
      </c>
      <c r="O2" s="4" t="s">
        <v>32</v>
      </c>
      <c r="P2" s="4" t="s">
        <v>33</v>
      </c>
      <c r="Q2" s="4">
        <v>0</v>
      </c>
      <c r="R2" s="7">
        <v>45215.0000115741</v>
      </c>
      <c r="S2" s="6">
        <v>45290</v>
      </c>
      <c r="T2" s="4" t="s">
        <v>34</v>
      </c>
      <c r="U2" s="4">
        <v>232.89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45285</v>
      </c>
      <c r="G3" s="6">
        <v>45287</v>
      </c>
      <c r="H3" s="4">
        <v>1</v>
      </c>
      <c r="I3" s="4">
        <v>2</v>
      </c>
      <c r="J3" s="4">
        <v>2</v>
      </c>
      <c r="K3" s="4" t="s">
        <v>30</v>
      </c>
      <c r="L3" s="4">
        <v>125.82</v>
      </c>
      <c r="M3" s="4">
        <v>125.82</v>
      </c>
      <c r="N3" s="4" t="s">
        <v>40</v>
      </c>
      <c r="O3" s="4" t="s">
        <v>32</v>
      </c>
      <c r="P3" s="4" t="s">
        <v>33</v>
      </c>
      <c r="Q3" s="4">
        <v>0</v>
      </c>
      <c r="R3" s="7">
        <v>45247</v>
      </c>
      <c r="S3" s="6">
        <v>45290</v>
      </c>
      <c r="T3" s="4" t="s">
        <v>34</v>
      </c>
      <c r="U3" s="4">
        <v>125.82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45283</v>
      </c>
      <c r="G4" s="6">
        <v>45287</v>
      </c>
      <c r="H4" s="4">
        <v>1</v>
      </c>
      <c r="I4" s="4">
        <v>4</v>
      </c>
      <c r="J4" s="4">
        <v>4</v>
      </c>
      <c r="K4" s="4" t="s">
        <v>30</v>
      </c>
      <c r="L4" s="4">
        <v>752.66</v>
      </c>
      <c r="M4" s="4">
        <v>752.66</v>
      </c>
      <c r="N4" s="4" t="s">
        <v>46</v>
      </c>
      <c r="O4" s="4" t="s">
        <v>32</v>
      </c>
      <c r="P4" s="4" t="s">
        <v>33</v>
      </c>
      <c r="Q4" s="4">
        <v>0</v>
      </c>
      <c r="R4" s="7">
        <v>45254</v>
      </c>
      <c r="S4" s="6">
        <v>45290</v>
      </c>
      <c r="T4" s="4" t="s">
        <v>34</v>
      </c>
      <c r="U4" s="4">
        <v>752.66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45285</v>
      </c>
      <c r="G5" s="6">
        <v>45287</v>
      </c>
      <c r="H5" s="4">
        <v>1</v>
      </c>
      <c r="I5" s="4">
        <v>2</v>
      </c>
      <c r="J5" s="4">
        <v>2</v>
      </c>
      <c r="K5" s="4" t="s">
        <v>30</v>
      </c>
      <c r="L5" s="4">
        <v>-125.82</v>
      </c>
      <c r="M5" s="4">
        <v>-125.82</v>
      </c>
      <c r="N5" s="4" t="s">
        <v>40</v>
      </c>
      <c r="O5" s="4" t="s">
        <v>32</v>
      </c>
      <c r="P5" s="4" t="s">
        <v>33</v>
      </c>
      <c r="Q5" s="4">
        <v>0</v>
      </c>
      <c r="R5" s="7">
        <v>45247</v>
      </c>
      <c r="S5" s="6">
        <v>45290</v>
      </c>
      <c r="T5" s="4" t="s">
        <v>34</v>
      </c>
      <c r="U5" s="4">
        <v>-125.82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45282</v>
      </c>
      <c r="G6" s="6">
        <v>45288</v>
      </c>
      <c r="H6" s="4">
        <v>5</v>
      </c>
      <c r="I6" s="4">
        <v>6</v>
      </c>
      <c r="J6" s="4">
        <v>30</v>
      </c>
      <c r="K6" s="4" t="s">
        <v>30</v>
      </c>
      <c r="L6" s="4">
        <v>2910</v>
      </c>
      <c r="M6" s="4">
        <v>2910</v>
      </c>
      <c r="N6" s="4" t="s">
        <v>53</v>
      </c>
      <c r="O6" s="4" t="s">
        <v>54</v>
      </c>
      <c r="P6" s="4" t="s">
        <v>33</v>
      </c>
      <c r="Q6" s="4">
        <v>0</v>
      </c>
      <c r="R6" s="7">
        <v>45027</v>
      </c>
      <c r="S6" s="6">
        <v>45291</v>
      </c>
      <c r="T6" s="4" t="s">
        <v>34</v>
      </c>
      <c r="U6" s="4">
        <v>2910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45285</v>
      </c>
      <c r="G7" s="6">
        <v>45288</v>
      </c>
      <c r="H7" s="4">
        <v>2</v>
      </c>
      <c r="I7" s="4">
        <v>3</v>
      </c>
      <c r="J7" s="4">
        <v>6</v>
      </c>
      <c r="K7" s="4" t="s">
        <v>30</v>
      </c>
      <c r="L7" s="4">
        <v>474</v>
      </c>
      <c r="M7" s="4">
        <v>474</v>
      </c>
      <c r="N7" s="4" t="s">
        <v>60</v>
      </c>
      <c r="O7" s="4" t="s">
        <v>54</v>
      </c>
      <c r="P7" s="4" t="s">
        <v>33</v>
      </c>
      <c r="Q7" s="4">
        <v>0</v>
      </c>
      <c r="R7" s="7">
        <v>45062</v>
      </c>
      <c r="S7" s="6">
        <v>45291</v>
      </c>
      <c r="T7" s="4" t="s">
        <v>34</v>
      </c>
      <c r="U7" s="4">
        <v>474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45286</v>
      </c>
      <c r="G8" s="6">
        <v>45288</v>
      </c>
      <c r="H8" s="4">
        <v>1</v>
      </c>
      <c r="I8" s="4">
        <v>2</v>
      </c>
      <c r="J8" s="4">
        <v>2</v>
      </c>
      <c r="K8" s="4" t="s">
        <v>30</v>
      </c>
      <c r="L8" s="4">
        <v>110.25</v>
      </c>
      <c r="M8" s="4">
        <v>110.25</v>
      </c>
      <c r="N8" s="4" t="s">
        <v>66</v>
      </c>
      <c r="O8" s="4" t="s">
        <v>54</v>
      </c>
      <c r="P8" s="4" t="s">
        <v>33</v>
      </c>
      <c r="Q8" s="4">
        <v>0</v>
      </c>
      <c r="R8" s="7">
        <v>45172</v>
      </c>
      <c r="S8" s="6">
        <v>45291</v>
      </c>
      <c r="T8" s="4" t="s">
        <v>34</v>
      </c>
      <c r="U8" s="4">
        <v>110.25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45286</v>
      </c>
      <c r="G9" s="6">
        <v>45288</v>
      </c>
      <c r="H9" s="4">
        <v>1</v>
      </c>
      <c r="I9" s="4">
        <v>2</v>
      </c>
      <c r="J9" s="4">
        <v>2</v>
      </c>
      <c r="K9" s="4" t="s">
        <v>30</v>
      </c>
      <c r="L9" s="4">
        <v>107.84</v>
      </c>
      <c r="M9" s="4">
        <v>107.84</v>
      </c>
      <c r="N9" s="4" t="s">
        <v>72</v>
      </c>
      <c r="O9" s="4" t="s">
        <v>54</v>
      </c>
      <c r="P9" s="4" t="s">
        <v>33</v>
      </c>
      <c r="Q9" s="4">
        <v>0</v>
      </c>
      <c r="R9" s="7">
        <v>45216</v>
      </c>
      <c r="S9" s="6">
        <v>45291</v>
      </c>
      <c r="T9" s="4" t="s">
        <v>34</v>
      </c>
      <c r="U9" s="4">
        <v>107.84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45287</v>
      </c>
      <c r="G10" s="6">
        <v>45288</v>
      </c>
      <c r="H10" s="4">
        <v>1</v>
      </c>
      <c r="I10" s="4">
        <v>1</v>
      </c>
      <c r="J10" s="4">
        <v>1</v>
      </c>
      <c r="K10" s="4" t="s">
        <v>30</v>
      </c>
      <c r="L10" s="4">
        <v>162.85</v>
      </c>
      <c r="M10" s="4">
        <v>162.85</v>
      </c>
      <c r="N10" s="4" t="s">
        <v>78</v>
      </c>
      <c r="O10" s="4" t="s">
        <v>54</v>
      </c>
      <c r="P10" s="4" t="s">
        <v>33</v>
      </c>
      <c r="Q10" s="4">
        <v>0</v>
      </c>
      <c r="R10" s="7">
        <v>45234.0000115741</v>
      </c>
      <c r="S10" s="6">
        <v>45291</v>
      </c>
      <c r="T10" s="4" t="s">
        <v>34</v>
      </c>
      <c r="U10" s="4">
        <v>162.85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45283</v>
      </c>
      <c r="G11" s="6">
        <v>45288</v>
      </c>
      <c r="H11" s="4">
        <v>2</v>
      </c>
      <c r="I11" s="4">
        <v>5</v>
      </c>
      <c r="J11" s="4">
        <v>10</v>
      </c>
      <c r="K11" s="4" t="s">
        <v>30</v>
      </c>
      <c r="L11" s="4">
        <v>1957.62</v>
      </c>
      <c r="M11" s="4">
        <v>1957.62</v>
      </c>
      <c r="N11" s="4" t="s">
        <v>84</v>
      </c>
      <c r="O11" s="4" t="s">
        <v>54</v>
      </c>
      <c r="P11" s="4" t="s">
        <v>33</v>
      </c>
      <c r="Q11" s="4">
        <v>0</v>
      </c>
      <c r="R11" s="7">
        <v>45245.0000115741</v>
      </c>
      <c r="S11" s="6">
        <v>45291</v>
      </c>
      <c r="T11" s="4" t="s">
        <v>34</v>
      </c>
      <c r="U11" s="4">
        <v>1957.62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45287</v>
      </c>
      <c r="G12" s="6">
        <v>45288</v>
      </c>
      <c r="H12" s="4">
        <v>1</v>
      </c>
      <c r="I12" s="4">
        <v>1</v>
      </c>
      <c r="J12" s="4">
        <v>1</v>
      </c>
      <c r="K12" s="4" t="s">
        <v>30</v>
      </c>
      <c r="L12" s="4">
        <v>85.04</v>
      </c>
      <c r="M12" s="4">
        <v>85.04</v>
      </c>
      <c r="N12" s="4" t="s">
        <v>90</v>
      </c>
      <c r="O12" s="4" t="s">
        <v>54</v>
      </c>
      <c r="P12" s="4" t="s">
        <v>33</v>
      </c>
      <c r="Q12" s="4">
        <v>0</v>
      </c>
      <c r="R12" s="7">
        <v>45251</v>
      </c>
      <c r="S12" s="6">
        <v>45291</v>
      </c>
      <c r="T12" s="4" t="s">
        <v>34</v>
      </c>
      <c r="U12" s="4">
        <v>85.04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45287</v>
      </c>
      <c r="G13" s="6">
        <v>45289</v>
      </c>
      <c r="H13" s="4">
        <v>1</v>
      </c>
      <c r="I13" s="4">
        <v>2</v>
      </c>
      <c r="J13" s="4">
        <v>2</v>
      </c>
      <c r="K13" s="4" t="s">
        <v>30</v>
      </c>
      <c r="L13" s="4">
        <v>137.8</v>
      </c>
      <c r="M13" s="4">
        <v>137.8</v>
      </c>
      <c r="N13" s="4" t="s">
        <v>96</v>
      </c>
      <c r="O13" s="4" t="s">
        <v>97</v>
      </c>
      <c r="P13" s="4" t="s">
        <v>33</v>
      </c>
      <c r="Q13" s="4">
        <v>0</v>
      </c>
      <c r="R13" s="7">
        <v>45226</v>
      </c>
      <c r="S13" s="6">
        <v>45292</v>
      </c>
      <c r="T13" s="4" t="s">
        <v>34</v>
      </c>
      <c r="U13" s="4">
        <v>137.8</v>
      </c>
      <c r="V13" s="4">
        <v>0</v>
      </c>
      <c r="W13" s="4">
        <v>0</v>
      </c>
      <c r="X13" s="4" t="s">
        <v>98</v>
      </c>
      <c r="Y13" s="4" t="s">
        <v>42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71</v>
      </c>
      <c r="F14" s="6">
        <v>45288</v>
      </c>
      <c r="G14" s="6">
        <v>45289</v>
      </c>
      <c r="H14" s="4">
        <v>2</v>
      </c>
      <c r="I14" s="4">
        <v>1</v>
      </c>
      <c r="J14" s="4">
        <v>2</v>
      </c>
      <c r="K14" s="4" t="s">
        <v>30</v>
      </c>
      <c r="L14" s="4">
        <v>78</v>
      </c>
      <c r="M14" s="4">
        <v>78</v>
      </c>
      <c r="N14" s="4" t="s">
        <v>101</v>
      </c>
      <c r="O14" s="4" t="s">
        <v>97</v>
      </c>
      <c r="P14" s="4" t="s">
        <v>33</v>
      </c>
      <c r="Q14" s="4">
        <v>0</v>
      </c>
      <c r="R14" s="7">
        <v>45241</v>
      </c>
      <c r="S14" s="6">
        <v>45292</v>
      </c>
      <c r="T14" s="4" t="s">
        <v>34</v>
      </c>
      <c r="U14" s="4">
        <v>78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45288</v>
      </c>
      <c r="G15" s="6">
        <v>45290</v>
      </c>
      <c r="H15" s="4">
        <v>2</v>
      </c>
      <c r="I15" s="4">
        <v>2</v>
      </c>
      <c r="J15" s="4">
        <v>4</v>
      </c>
      <c r="K15" s="4" t="s">
        <v>30</v>
      </c>
      <c r="L15" s="4">
        <v>736</v>
      </c>
      <c r="M15" s="4">
        <v>736</v>
      </c>
      <c r="N15" s="4" t="s">
        <v>107</v>
      </c>
      <c r="O15" s="4" t="s">
        <v>108</v>
      </c>
      <c r="P15" s="4" t="s">
        <v>33</v>
      </c>
      <c r="Q15" s="4">
        <v>0</v>
      </c>
      <c r="R15" s="7">
        <v>45074</v>
      </c>
      <c r="S15" s="6">
        <v>45293</v>
      </c>
      <c r="T15" s="4" t="s">
        <v>34</v>
      </c>
      <c r="U15" s="4">
        <v>736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71</v>
      </c>
      <c r="F16" s="6">
        <v>45288</v>
      </c>
      <c r="G16" s="6">
        <v>45290</v>
      </c>
      <c r="H16" s="4">
        <v>1</v>
      </c>
      <c r="I16" s="4">
        <v>2</v>
      </c>
      <c r="J16" s="4">
        <v>2</v>
      </c>
      <c r="K16" s="4" t="s">
        <v>30</v>
      </c>
      <c r="L16" s="4">
        <v>91.8</v>
      </c>
      <c r="M16" s="4">
        <v>91.8</v>
      </c>
      <c r="N16" s="4" t="s">
        <v>113</v>
      </c>
      <c r="O16" s="4" t="s">
        <v>108</v>
      </c>
      <c r="P16" s="4" t="s">
        <v>33</v>
      </c>
      <c r="Q16" s="4">
        <v>0</v>
      </c>
      <c r="R16" s="7">
        <v>45234.0000115741</v>
      </c>
      <c r="S16" s="6">
        <v>45293</v>
      </c>
      <c r="T16" s="4" t="s">
        <v>34</v>
      </c>
      <c r="U16" s="4">
        <v>91.8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45288</v>
      </c>
      <c r="G17" s="6">
        <v>45290</v>
      </c>
      <c r="H17" s="4">
        <v>1</v>
      </c>
      <c r="I17" s="4">
        <v>2</v>
      </c>
      <c r="J17" s="4">
        <v>2</v>
      </c>
      <c r="K17" s="4" t="s">
        <v>30</v>
      </c>
      <c r="L17" s="4">
        <v>110.08</v>
      </c>
      <c r="M17" s="4">
        <v>110.08</v>
      </c>
      <c r="N17" s="4" t="s">
        <v>119</v>
      </c>
      <c r="O17" s="4" t="s">
        <v>108</v>
      </c>
      <c r="P17" s="4" t="s">
        <v>33</v>
      </c>
      <c r="Q17" s="4">
        <v>0</v>
      </c>
      <c r="R17" s="7">
        <v>45236.0000115741</v>
      </c>
      <c r="S17" s="6">
        <v>45293</v>
      </c>
      <c r="T17" s="4" t="s">
        <v>34</v>
      </c>
      <c r="U17" s="4">
        <v>110.08</v>
      </c>
      <c r="V17" s="4">
        <v>0</v>
      </c>
      <c r="W17" s="4">
        <v>0</v>
      </c>
      <c r="X17" s="4" t="s">
        <v>120</v>
      </c>
      <c r="Y1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tabSelected="1" workbookViewId="0">
      <selection activeCell="A24" sqref="A24:D2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hidden="1" spans="1:9">
      <c r="A2" s="5">
        <v>999227942980472</v>
      </c>
      <c r="B2" s="6">
        <v>45286</v>
      </c>
      <c r="C2" s="6">
        <v>45287</v>
      </c>
      <c r="D2" s="4">
        <v>232.89</v>
      </c>
      <c r="E2" s="4" t="str">
        <f>VLOOKUP(A2,HOP!A:L,12,0)</f>
        <v>232.89</v>
      </c>
      <c r="F2" s="4" t="str">
        <f>VLOOKUP(A2,HOP!A:C,3,0)</f>
        <v>4080749</v>
      </c>
      <c r="G2" s="4">
        <f>D2-E2</f>
        <v>0</v>
      </c>
      <c r="H2" s="4" t="str">
        <f>$H$1&amp;F2</f>
        <v>，4080749</v>
      </c>
      <c r="I2" s="4" t="str">
        <f>VLOOKUP(A2,HOP!A:U,21,0)</f>
        <v>直采</v>
      </c>
    </row>
    <row r="3" s="4" customFormat="1" hidden="1" spans="1:9">
      <c r="A3" s="5">
        <v>28511230544</v>
      </c>
      <c r="B3" s="6">
        <v>45285</v>
      </c>
      <c r="C3" s="6">
        <v>45287</v>
      </c>
      <c r="D3" s="4">
        <v>0</v>
      </c>
      <c r="E3" s="4" t="str">
        <f>VLOOKUP(A3,HOP!A:L,12,0)</f>
        <v>0.00</v>
      </c>
      <c r="F3" s="4" t="str">
        <f>VLOOKUP(A3,HOP!A:C,3,0)</f>
        <v>4269257</v>
      </c>
      <c r="G3" s="4">
        <f t="shared" ref="G3:G16" si="0">D3-E3</f>
        <v>0</v>
      </c>
      <c r="H3" s="4" t="str">
        <f t="shared" ref="H3:H16" si="1">$H$1&amp;F3</f>
        <v>，4269257</v>
      </c>
      <c r="I3" s="4" t="str">
        <f>VLOOKUP(A3,HOP!A:U,21,0)</f>
        <v>直连</v>
      </c>
    </row>
    <row r="4" s="4" customFormat="1" hidden="1" spans="1:9">
      <c r="A4" s="5">
        <v>999228606947836</v>
      </c>
      <c r="B4" s="6">
        <v>45283</v>
      </c>
      <c r="C4" s="6">
        <v>45287</v>
      </c>
      <c r="D4" s="4">
        <v>752.66</v>
      </c>
      <c r="E4" s="4" t="str">
        <f>VLOOKUP(A4,HOP!A:L,12,0)</f>
        <v>752.66</v>
      </c>
      <c r="F4" s="4" t="str">
        <f>VLOOKUP(A4,HOP!A:C,3,0)</f>
        <v>4314504</v>
      </c>
      <c r="G4" s="4">
        <f t="shared" si="0"/>
        <v>0</v>
      </c>
      <c r="H4" s="4" t="str">
        <f t="shared" si="1"/>
        <v>，4314504</v>
      </c>
      <c r="I4" s="4" t="str">
        <f>VLOOKUP(A4,HOP!A:U,21,0)</f>
        <v>直连</v>
      </c>
    </row>
    <row r="5" s="4" customFormat="1" hidden="1" spans="1:9">
      <c r="A5" s="5">
        <v>999223589915851</v>
      </c>
      <c r="B5" s="6">
        <v>45282</v>
      </c>
      <c r="C5" s="6">
        <v>45288</v>
      </c>
      <c r="D5" s="4">
        <v>2910</v>
      </c>
      <c r="E5" s="4" t="str">
        <f>VLOOKUP(A5,HOP!A:L,12,0)</f>
        <v>2910.00</v>
      </c>
      <c r="F5" s="4" t="str">
        <f>VLOOKUP(A5,HOP!A:C,3,0)</f>
        <v>3216003</v>
      </c>
      <c r="G5" s="4">
        <f t="shared" si="0"/>
        <v>0</v>
      </c>
      <c r="H5" s="4" t="str">
        <f t="shared" si="1"/>
        <v>，3216003</v>
      </c>
      <c r="I5" s="4" t="str">
        <f>VLOOKUP(A5,HOP!A:U,21,0)</f>
        <v>直连</v>
      </c>
    </row>
    <row r="6" s="4" customFormat="1" hidden="1" spans="1:9">
      <c r="A6" s="5">
        <v>999224189451020</v>
      </c>
      <c r="B6" s="6">
        <v>45285</v>
      </c>
      <c r="C6" s="6">
        <v>45288</v>
      </c>
      <c r="D6" s="4">
        <v>474</v>
      </c>
      <c r="E6" s="4" t="str">
        <f>VLOOKUP(A6,HOP!A:L,12,0)</f>
        <v>474.00</v>
      </c>
      <c r="F6" s="4" t="str">
        <f>VLOOKUP(A6,HOP!A:C,3,0)</f>
        <v>3382760</v>
      </c>
      <c r="G6" s="4">
        <f t="shared" si="0"/>
        <v>0</v>
      </c>
      <c r="H6" s="4" t="str">
        <f t="shared" si="1"/>
        <v>，3382760</v>
      </c>
      <c r="I6" s="4" t="str">
        <f>VLOOKUP(A6,HOP!A:U,21,0)</f>
        <v>直采</v>
      </c>
    </row>
    <row r="7" s="4" customFormat="1" hidden="1" spans="1:9">
      <c r="A7" s="5">
        <v>999226609040107</v>
      </c>
      <c r="B7" s="6">
        <v>45286</v>
      </c>
      <c r="C7" s="6">
        <v>45288</v>
      </c>
      <c r="D7" s="4">
        <v>110.25</v>
      </c>
      <c r="E7" s="4" t="str">
        <f>VLOOKUP(A7,HOP!A:L,12,0)</f>
        <v>110.25</v>
      </c>
      <c r="F7" s="4" t="str">
        <f>VLOOKUP(A7,HOP!A:C,3,0)</f>
        <v>3878570</v>
      </c>
      <c r="G7" s="4">
        <f t="shared" si="0"/>
        <v>0</v>
      </c>
      <c r="H7" s="4" t="str">
        <f t="shared" si="1"/>
        <v>，3878570</v>
      </c>
      <c r="I7" s="4" t="str">
        <f>VLOOKUP(A7,HOP!A:U,21,0)</f>
        <v>直连</v>
      </c>
    </row>
    <row r="8" s="4" customFormat="1" hidden="1" spans="1:9">
      <c r="A8" s="5">
        <v>999227949289517</v>
      </c>
      <c r="B8" s="6">
        <v>45286</v>
      </c>
      <c r="C8" s="6">
        <v>45288</v>
      </c>
      <c r="D8" s="4">
        <v>107.84</v>
      </c>
      <c r="E8" s="4" t="str">
        <f>VLOOKUP(A8,HOP!A:L,12,0)</f>
        <v>107.84</v>
      </c>
      <c r="F8" s="4" t="str">
        <f>VLOOKUP(A8,HOP!A:C,3,0)</f>
        <v>4083256</v>
      </c>
      <c r="G8" s="4">
        <f t="shared" si="0"/>
        <v>0</v>
      </c>
      <c r="H8" s="4" t="str">
        <f t="shared" si="1"/>
        <v>，4083256</v>
      </c>
      <c r="I8" s="4" t="str">
        <f>VLOOKUP(A8,HOP!A:U,21,0)</f>
        <v>直采</v>
      </c>
    </row>
    <row r="9" s="4" customFormat="1" hidden="1" spans="1:9">
      <c r="A9" s="5">
        <v>999228314127627</v>
      </c>
      <c r="B9" s="6">
        <v>45287</v>
      </c>
      <c r="C9" s="6">
        <v>45288</v>
      </c>
      <c r="D9" s="4">
        <v>162.85</v>
      </c>
      <c r="E9" s="4" t="str">
        <f>VLOOKUP(A9,HOP!A:L,12,0)</f>
        <v>162.85</v>
      </c>
      <c r="F9" s="4" t="str">
        <f>VLOOKUP(A9,HOP!A:C,3,0)</f>
        <v>4188071</v>
      </c>
      <c r="G9" s="4">
        <f t="shared" si="0"/>
        <v>0</v>
      </c>
      <c r="H9" s="4" t="str">
        <f t="shared" si="1"/>
        <v>，4188071</v>
      </c>
      <c r="I9" s="4" t="str">
        <f>VLOOKUP(A9,HOP!A:U,21,0)</f>
        <v>直连</v>
      </c>
    </row>
    <row r="10" s="4" customFormat="1" spans="1:9">
      <c r="A10" s="5">
        <v>999228488790823</v>
      </c>
      <c r="B10" s="6">
        <v>45283</v>
      </c>
      <c r="C10" s="6">
        <v>45288</v>
      </c>
      <c r="D10" s="4">
        <v>1957.62</v>
      </c>
      <c r="E10" s="4" t="str">
        <f>VLOOKUP(A10,HOP!A:L,12,0)</f>
        <v>1957.60</v>
      </c>
      <c r="F10" s="4" t="str">
        <f>VLOOKUP(A10,HOP!A:C,3,0)</f>
        <v>4260475</v>
      </c>
      <c r="G10" s="4">
        <f t="shared" si="0"/>
        <v>0.0199999999999818</v>
      </c>
      <c r="H10" s="4" t="str">
        <f t="shared" si="1"/>
        <v>，4260475</v>
      </c>
      <c r="I10" s="4" t="str">
        <f>VLOOKUP(A10,HOP!A:U,21,0)</f>
        <v>直连</v>
      </c>
    </row>
    <row r="11" s="4" customFormat="1" hidden="1" spans="1:9">
      <c r="A11" s="5">
        <v>999228560864738</v>
      </c>
      <c r="B11" s="6">
        <v>45287</v>
      </c>
      <c r="C11" s="6">
        <v>45288</v>
      </c>
      <c r="D11" s="4">
        <v>85.04</v>
      </c>
      <c r="E11" s="4" t="str">
        <f>VLOOKUP(A11,HOP!A:L,12,0)</f>
        <v>85.04</v>
      </c>
      <c r="F11" s="4" t="str">
        <f>VLOOKUP(A11,HOP!A:C,3,0)</f>
        <v>4294284</v>
      </c>
      <c r="G11" s="4">
        <f t="shared" si="0"/>
        <v>0</v>
      </c>
      <c r="H11" s="4" t="str">
        <f t="shared" si="1"/>
        <v>，4294284</v>
      </c>
      <c r="I11" s="4" t="str">
        <f>VLOOKUP(A11,HOP!A:U,21,0)</f>
        <v>直连</v>
      </c>
    </row>
    <row r="12" s="4" customFormat="1" hidden="1" spans="1:9">
      <c r="A12" s="5">
        <v>999228158912700</v>
      </c>
      <c r="B12" s="6">
        <v>45287</v>
      </c>
      <c r="C12" s="6">
        <v>45289</v>
      </c>
      <c r="D12" s="4">
        <v>137.8</v>
      </c>
      <c r="E12" s="4" t="str">
        <f>VLOOKUP(A12,HOP!A:L,12,0)</f>
        <v>137.80</v>
      </c>
      <c r="F12" s="4" t="str">
        <f>VLOOKUP(A12,HOP!A:C,3,0)</f>
        <v>4141941</v>
      </c>
      <c r="G12" s="4">
        <f t="shared" si="0"/>
        <v>0</v>
      </c>
      <c r="H12" s="4" t="str">
        <f t="shared" si="1"/>
        <v>，4141941</v>
      </c>
      <c r="I12" s="4" t="str">
        <f>VLOOKUP(A12,HOP!A:U,21,0)</f>
        <v>直连</v>
      </c>
    </row>
    <row r="13" s="4" customFormat="1" hidden="1" spans="1:9">
      <c r="A13" s="5">
        <v>999228421399609</v>
      </c>
      <c r="B13" s="6">
        <v>45288</v>
      </c>
      <c r="C13" s="6">
        <v>45289</v>
      </c>
      <c r="D13" s="4">
        <v>78</v>
      </c>
      <c r="E13" s="4" t="str">
        <f>VLOOKUP(A13,HOP!A:L,12,0)</f>
        <v>78.00</v>
      </c>
      <c r="F13" s="4" t="str">
        <f>VLOOKUP(A13,HOP!A:C,3,0)</f>
        <v>4236052</v>
      </c>
      <c r="G13" s="4">
        <f t="shared" si="0"/>
        <v>0</v>
      </c>
      <c r="H13" s="4" t="str">
        <f t="shared" si="1"/>
        <v>，4236052</v>
      </c>
      <c r="I13" s="4" t="str">
        <f>VLOOKUP(A13,HOP!A:U,21,0)</f>
        <v>直采</v>
      </c>
    </row>
    <row r="14" s="4" customFormat="1" hidden="1" spans="1:9">
      <c r="A14" s="5">
        <v>999224454150197</v>
      </c>
      <c r="B14" s="6">
        <v>45288</v>
      </c>
      <c r="C14" s="6">
        <v>45290</v>
      </c>
      <c r="D14" s="4">
        <v>736</v>
      </c>
      <c r="E14" s="4" t="str">
        <f>VLOOKUP(A14,HOP!A:L,12,0)</f>
        <v>736.00</v>
      </c>
      <c r="F14" s="4" t="str">
        <f>VLOOKUP(A14,HOP!A:C,3,0)</f>
        <v>3431991</v>
      </c>
      <c r="G14" s="4">
        <f t="shared" si="0"/>
        <v>0</v>
      </c>
      <c r="H14" s="4" t="str">
        <f t="shared" si="1"/>
        <v>，3431991</v>
      </c>
      <c r="I14" s="4" t="str">
        <f>VLOOKUP(A14,HOP!A:U,21,0)</f>
        <v>直采</v>
      </c>
    </row>
    <row r="15" s="4" customFormat="1" hidden="1" spans="1:9">
      <c r="A15" s="5">
        <v>999228313410544</v>
      </c>
      <c r="B15" s="6">
        <v>45288</v>
      </c>
      <c r="C15" s="6">
        <v>45290</v>
      </c>
      <c r="D15" s="4">
        <v>91.8</v>
      </c>
      <c r="E15" s="4" t="str">
        <f>VLOOKUP(A15,HOP!A:L,12,0)</f>
        <v>91.80</v>
      </c>
      <c r="F15" s="4" t="str">
        <f>VLOOKUP(A15,HOP!A:C,3,0)</f>
        <v>4187637</v>
      </c>
      <c r="G15" s="4">
        <f t="shared" si="0"/>
        <v>0</v>
      </c>
      <c r="H15" s="4" t="str">
        <f t="shared" si="1"/>
        <v>，4187637</v>
      </c>
      <c r="I15" s="4" t="str">
        <f>VLOOKUP(A15,HOP!A:U,21,0)</f>
        <v>直连</v>
      </c>
    </row>
    <row r="16" s="4" customFormat="1" hidden="1" spans="1:9">
      <c r="A16" s="5">
        <v>999228343093828</v>
      </c>
      <c r="B16" s="6">
        <v>45288</v>
      </c>
      <c r="C16" s="6">
        <v>45290</v>
      </c>
      <c r="D16" s="4">
        <v>110.08</v>
      </c>
      <c r="E16" s="4" t="str">
        <f>VLOOKUP(A16,HOP!A:L,12,0)</f>
        <v>110.08</v>
      </c>
      <c r="F16" s="4" t="str">
        <f>VLOOKUP(A16,HOP!A:C,3,0)</f>
        <v>4205885</v>
      </c>
      <c r="G16" s="4">
        <f t="shared" si="0"/>
        <v>0</v>
      </c>
      <c r="H16" s="4" t="str">
        <f t="shared" si="1"/>
        <v>，4205885</v>
      </c>
      <c r="I16" s="4" t="str">
        <f>VLOOKUP(A16,HOP!A:U,21,0)</f>
        <v>直连</v>
      </c>
    </row>
    <row r="18" spans="4:4">
      <c r="D18" s="4">
        <f>SUM(D2:D17)</f>
        <v>7946.83</v>
      </c>
    </row>
    <row r="24" spans="1:4">
      <c r="A24" s="4" t="s">
        <v>122</v>
      </c>
      <c r="C24" s="4">
        <v>1628.73</v>
      </c>
      <c r="D24" s="4">
        <v>12723.28</v>
      </c>
    </row>
    <row r="25" spans="1:4">
      <c r="A25" s="4" t="s">
        <v>123</v>
      </c>
      <c r="C25" s="4">
        <v>6318.1</v>
      </c>
      <c r="D25" s="4">
        <v>49355.61</v>
      </c>
    </row>
    <row r="26" spans="1:4">
      <c r="A26" s="4" t="s">
        <v>124</v>
      </c>
      <c r="C26" s="4">
        <f>SUBTOTAL(9,C24:C25)</f>
        <v>7946.83</v>
      </c>
      <c r="D26" s="4">
        <f>SUBTOTAL(9,D24:D25)</f>
        <v>62078.89</v>
      </c>
    </row>
    <row r="27" spans="1:1">
      <c r="A27" s="4" t="s">
        <v>125</v>
      </c>
    </row>
  </sheetData>
  <autoFilter ref="A1:XFD18">
    <filterColumn colId="3">
      <filters blank="1">
        <filter val="2910"/>
        <filter val="1957.62"/>
        <filter val="7946.83"/>
        <filter val="474"/>
        <filter val="85.04"/>
        <filter val="107.84"/>
        <filter val="110.25"/>
        <filter val="162.85"/>
        <filter val="736"/>
        <filter val="752.66"/>
        <filter val="78"/>
        <filter val="91.8"/>
        <filter val="137.8"/>
        <filter val="110.08"/>
        <filter val="232.89"/>
      </filters>
    </filterColumn>
    <filterColumn colId="6">
      <filters blank="1"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C35" sqref="C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999228606947836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149</v>
      </c>
      <c r="G2" s="1" t="s">
        <v>150</v>
      </c>
      <c r="H2" s="1" t="s">
        <v>151</v>
      </c>
      <c r="I2" s="1" t="s">
        <v>152</v>
      </c>
      <c r="J2" s="1" t="s">
        <v>30</v>
      </c>
      <c r="K2" s="1" t="s">
        <v>153</v>
      </c>
      <c r="L2" s="1" t="s">
        <v>153</v>
      </c>
      <c r="M2" s="1" t="s">
        <v>154</v>
      </c>
      <c r="N2" s="1" t="s">
        <v>154</v>
      </c>
      <c r="O2" s="1" t="s">
        <v>155</v>
      </c>
      <c r="P2" s="1" t="s">
        <v>156</v>
      </c>
      <c r="Q2" s="1" t="s">
        <v>157</v>
      </c>
      <c r="R2" s="1" t="s">
        <v>158</v>
      </c>
      <c r="S2" s="1" t="s">
        <v>159</v>
      </c>
      <c r="T2" s="1" t="s">
        <v>160</v>
      </c>
      <c r="U2" s="1" t="s">
        <v>161</v>
      </c>
      <c r="V2" s="1" t="s">
        <v>162</v>
      </c>
    </row>
    <row r="3" s="1" customFormat="1" spans="1:22">
      <c r="A3" s="3">
        <v>999228560864738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150</v>
      </c>
      <c r="G3" s="1" t="s">
        <v>167</v>
      </c>
      <c r="H3" s="1" t="s">
        <v>151</v>
      </c>
      <c r="I3" s="1" t="s">
        <v>168</v>
      </c>
      <c r="J3" s="1" t="s">
        <v>30</v>
      </c>
      <c r="K3" s="1" t="s">
        <v>169</v>
      </c>
      <c r="L3" s="1" t="s">
        <v>169</v>
      </c>
      <c r="M3" s="1" t="s">
        <v>154</v>
      </c>
      <c r="N3" s="1" t="s">
        <v>154</v>
      </c>
      <c r="O3" s="1" t="s">
        <v>155</v>
      </c>
      <c r="P3" s="1" t="s">
        <v>156</v>
      </c>
      <c r="Q3" s="1" t="s">
        <v>157</v>
      </c>
      <c r="R3" s="1" t="s">
        <v>170</v>
      </c>
      <c r="S3" s="1" t="s">
        <v>159</v>
      </c>
      <c r="T3" s="1" t="s">
        <v>160</v>
      </c>
      <c r="U3" s="1" t="s">
        <v>161</v>
      </c>
      <c r="V3" s="1" t="s">
        <v>171</v>
      </c>
    </row>
    <row r="4" s="1" customFormat="1" spans="1:22">
      <c r="A4" s="3">
        <v>28511230544</v>
      </c>
      <c r="B4" s="1" t="s">
        <v>172</v>
      </c>
      <c r="C4" s="1" t="s">
        <v>173</v>
      </c>
      <c r="D4" s="1" t="s">
        <v>174</v>
      </c>
      <c r="E4" s="1" t="s">
        <v>175</v>
      </c>
      <c r="F4" s="1" t="s">
        <v>176</v>
      </c>
      <c r="G4" s="1" t="s">
        <v>150</v>
      </c>
      <c r="H4" s="1" t="s">
        <v>151</v>
      </c>
      <c r="I4" s="1" t="s">
        <v>177</v>
      </c>
      <c r="J4" s="1" t="s">
        <v>30</v>
      </c>
      <c r="K4" s="1" t="s">
        <v>178</v>
      </c>
      <c r="L4" s="1" t="s">
        <v>155</v>
      </c>
      <c r="M4" s="1" t="s">
        <v>179</v>
      </c>
      <c r="N4" s="1" t="s">
        <v>180</v>
      </c>
      <c r="O4" s="1" t="s">
        <v>155</v>
      </c>
      <c r="P4" s="1" t="s">
        <v>156</v>
      </c>
      <c r="Q4" s="1" t="s">
        <v>157</v>
      </c>
      <c r="R4" s="1" t="s">
        <v>181</v>
      </c>
      <c r="S4" s="1" t="s">
        <v>159</v>
      </c>
      <c r="T4" s="1" t="s">
        <v>160</v>
      </c>
      <c r="U4" s="1" t="s">
        <v>161</v>
      </c>
      <c r="V4" s="1" t="s">
        <v>162</v>
      </c>
    </row>
    <row r="5" s="1" customFormat="1" spans="1:22">
      <c r="A5" s="3">
        <v>999228488790823</v>
      </c>
      <c r="B5" s="1" t="s">
        <v>182</v>
      </c>
      <c r="C5" s="1" t="s">
        <v>183</v>
      </c>
      <c r="D5" s="1" t="s">
        <v>184</v>
      </c>
      <c r="E5" s="1" t="s">
        <v>185</v>
      </c>
      <c r="F5" s="1" t="s">
        <v>149</v>
      </c>
      <c r="G5" s="1" t="s">
        <v>167</v>
      </c>
      <c r="H5" s="1" t="s">
        <v>151</v>
      </c>
      <c r="I5" s="1" t="s">
        <v>186</v>
      </c>
      <c r="J5" s="1" t="s">
        <v>30</v>
      </c>
      <c r="K5" s="1" t="s">
        <v>187</v>
      </c>
      <c r="L5" s="1" t="s">
        <v>187</v>
      </c>
      <c r="M5" s="1" t="s">
        <v>154</v>
      </c>
      <c r="N5" s="1" t="s">
        <v>154</v>
      </c>
      <c r="O5" s="1" t="s">
        <v>155</v>
      </c>
      <c r="P5" s="1" t="s">
        <v>156</v>
      </c>
      <c r="Q5" s="1" t="s">
        <v>157</v>
      </c>
      <c r="R5" s="1" t="s">
        <v>188</v>
      </c>
      <c r="S5" s="1" t="s">
        <v>159</v>
      </c>
      <c r="T5" s="1" t="s">
        <v>160</v>
      </c>
      <c r="U5" s="1" t="s">
        <v>161</v>
      </c>
      <c r="V5" s="1" t="s">
        <v>189</v>
      </c>
    </row>
    <row r="6" s="1" customFormat="1" spans="1:22">
      <c r="A6" s="3">
        <v>999228421399609</v>
      </c>
      <c r="B6" s="1" t="s">
        <v>190</v>
      </c>
      <c r="C6" s="1" t="s">
        <v>191</v>
      </c>
      <c r="D6" s="1" t="s">
        <v>192</v>
      </c>
      <c r="E6" s="1" t="s">
        <v>193</v>
      </c>
      <c r="F6" s="1" t="s">
        <v>167</v>
      </c>
      <c r="G6" s="1" t="s">
        <v>194</v>
      </c>
      <c r="H6" s="1" t="s">
        <v>151</v>
      </c>
      <c r="I6" s="1" t="s">
        <v>195</v>
      </c>
      <c r="J6" s="1" t="s">
        <v>30</v>
      </c>
      <c r="K6" s="1" t="s">
        <v>196</v>
      </c>
      <c r="L6" s="1" t="s">
        <v>196</v>
      </c>
      <c r="M6" s="1" t="s">
        <v>154</v>
      </c>
      <c r="N6" s="1" t="s">
        <v>154</v>
      </c>
      <c r="O6" s="1" t="s">
        <v>155</v>
      </c>
      <c r="P6" s="1" t="s">
        <v>156</v>
      </c>
      <c r="Q6" s="1" t="s">
        <v>157</v>
      </c>
      <c r="R6" s="1" t="s">
        <v>197</v>
      </c>
      <c r="S6" s="1" t="s">
        <v>159</v>
      </c>
      <c r="T6" s="1" t="s">
        <v>160</v>
      </c>
      <c r="U6" s="1" t="s">
        <v>198</v>
      </c>
      <c r="V6" s="1" t="s">
        <v>199</v>
      </c>
    </row>
    <row r="7" s="1" customFormat="1" spans="1:22">
      <c r="A7" s="3">
        <v>999228343093828</v>
      </c>
      <c r="B7" s="1" t="s">
        <v>200</v>
      </c>
      <c r="C7" s="1" t="s">
        <v>201</v>
      </c>
      <c r="D7" s="1" t="s">
        <v>202</v>
      </c>
      <c r="E7" s="1" t="s">
        <v>203</v>
      </c>
      <c r="F7" s="1" t="s">
        <v>167</v>
      </c>
      <c r="G7" s="1" t="s">
        <v>204</v>
      </c>
      <c r="H7" s="1" t="s">
        <v>151</v>
      </c>
      <c r="I7" s="1" t="s">
        <v>205</v>
      </c>
      <c r="J7" s="1" t="s">
        <v>30</v>
      </c>
      <c r="K7" s="1" t="s">
        <v>206</v>
      </c>
      <c r="L7" s="1" t="s">
        <v>206</v>
      </c>
      <c r="M7" s="1" t="s">
        <v>154</v>
      </c>
      <c r="N7" s="1" t="s">
        <v>154</v>
      </c>
      <c r="O7" s="1" t="s">
        <v>155</v>
      </c>
      <c r="P7" s="1" t="s">
        <v>156</v>
      </c>
      <c r="Q7" s="1" t="s">
        <v>157</v>
      </c>
      <c r="R7" s="1" t="s">
        <v>207</v>
      </c>
      <c r="S7" s="1" t="s">
        <v>159</v>
      </c>
      <c r="T7" s="1" t="s">
        <v>160</v>
      </c>
      <c r="U7" s="1" t="s">
        <v>161</v>
      </c>
      <c r="V7" s="1" t="s">
        <v>208</v>
      </c>
    </row>
    <row r="8" s="1" customFormat="1" spans="1:22">
      <c r="A8" s="3">
        <v>999228314127627</v>
      </c>
      <c r="B8" s="1" t="s">
        <v>209</v>
      </c>
      <c r="C8" s="1" t="s">
        <v>210</v>
      </c>
      <c r="D8" s="1" t="s">
        <v>211</v>
      </c>
      <c r="E8" s="1" t="s">
        <v>212</v>
      </c>
      <c r="F8" s="1" t="s">
        <v>150</v>
      </c>
      <c r="G8" s="1" t="s">
        <v>167</v>
      </c>
      <c r="H8" s="1" t="s">
        <v>151</v>
      </c>
      <c r="I8" s="1" t="s">
        <v>213</v>
      </c>
      <c r="J8" s="1" t="s">
        <v>30</v>
      </c>
      <c r="K8" s="1" t="s">
        <v>214</v>
      </c>
      <c r="L8" s="1" t="s">
        <v>214</v>
      </c>
      <c r="M8" s="1" t="s">
        <v>154</v>
      </c>
      <c r="N8" s="1" t="s">
        <v>154</v>
      </c>
      <c r="O8" s="1" t="s">
        <v>155</v>
      </c>
      <c r="P8" s="1" t="s">
        <v>156</v>
      </c>
      <c r="Q8" s="1" t="s">
        <v>157</v>
      </c>
      <c r="R8" s="1" t="s">
        <v>215</v>
      </c>
      <c r="S8" s="1" t="s">
        <v>159</v>
      </c>
      <c r="T8" s="1" t="s">
        <v>160</v>
      </c>
      <c r="U8" s="1" t="s">
        <v>161</v>
      </c>
      <c r="V8" s="1" t="s">
        <v>216</v>
      </c>
    </row>
    <row r="9" s="1" customFormat="1" spans="1:22">
      <c r="A9" s="3">
        <v>999228313410544</v>
      </c>
      <c r="B9" s="1" t="s">
        <v>209</v>
      </c>
      <c r="C9" s="1" t="s">
        <v>217</v>
      </c>
      <c r="D9" s="1" t="s">
        <v>218</v>
      </c>
      <c r="E9" s="1" t="s">
        <v>219</v>
      </c>
      <c r="F9" s="1" t="s">
        <v>167</v>
      </c>
      <c r="G9" s="1" t="s">
        <v>204</v>
      </c>
      <c r="H9" s="1" t="s">
        <v>151</v>
      </c>
      <c r="I9" s="1" t="s">
        <v>220</v>
      </c>
      <c r="J9" s="1" t="s">
        <v>30</v>
      </c>
      <c r="K9" s="1" t="s">
        <v>221</v>
      </c>
      <c r="L9" s="1" t="s">
        <v>221</v>
      </c>
      <c r="M9" s="1" t="s">
        <v>154</v>
      </c>
      <c r="N9" s="1" t="s">
        <v>154</v>
      </c>
      <c r="O9" s="1" t="s">
        <v>155</v>
      </c>
      <c r="P9" s="1" t="s">
        <v>156</v>
      </c>
      <c r="Q9" s="1" t="s">
        <v>157</v>
      </c>
      <c r="R9" s="1" t="s">
        <v>222</v>
      </c>
      <c r="S9" s="1" t="s">
        <v>159</v>
      </c>
      <c r="T9" s="1" t="s">
        <v>160</v>
      </c>
      <c r="U9" s="1" t="s">
        <v>161</v>
      </c>
      <c r="V9" s="1" t="s">
        <v>208</v>
      </c>
    </row>
    <row r="10" s="1" customFormat="1" spans="1:22">
      <c r="A10" s="3">
        <v>999228158912700</v>
      </c>
      <c r="B10" s="1" t="s">
        <v>223</v>
      </c>
      <c r="C10" s="1" t="s">
        <v>224</v>
      </c>
      <c r="D10" s="1" t="s">
        <v>225</v>
      </c>
      <c r="E10" s="1" t="s">
        <v>226</v>
      </c>
      <c r="F10" s="1" t="s">
        <v>150</v>
      </c>
      <c r="G10" s="1" t="s">
        <v>194</v>
      </c>
      <c r="H10" s="1" t="s">
        <v>151</v>
      </c>
      <c r="I10" s="1" t="s">
        <v>227</v>
      </c>
      <c r="J10" s="1" t="s">
        <v>30</v>
      </c>
      <c r="K10" s="1" t="s">
        <v>228</v>
      </c>
      <c r="L10" s="1" t="s">
        <v>228</v>
      </c>
      <c r="M10" s="1" t="s">
        <v>154</v>
      </c>
      <c r="N10" s="1" t="s">
        <v>154</v>
      </c>
      <c r="O10" s="1" t="s">
        <v>155</v>
      </c>
      <c r="P10" s="1" t="s">
        <v>156</v>
      </c>
      <c r="Q10" s="1" t="s">
        <v>157</v>
      </c>
      <c r="R10" s="1" t="s">
        <v>229</v>
      </c>
      <c r="S10" s="1" t="s">
        <v>159</v>
      </c>
      <c r="T10" s="1" t="s">
        <v>160</v>
      </c>
      <c r="U10" s="1" t="s">
        <v>161</v>
      </c>
      <c r="V10" s="1" t="s">
        <v>230</v>
      </c>
    </row>
    <row r="11" s="1" customFormat="1" spans="1:22">
      <c r="A11" s="3">
        <v>999227949289517</v>
      </c>
      <c r="B11" s="1" t="s">
        <v>231</v>
      </c>
      <c r="C11" s="1" t="s">
        <v>232</v>
      </c>
      <c r="D11" s="1" t="s">
        <v>233</v>
      </c>
      <c r="E11" s="1" t="s">
        <v>234</v>
      </c>
      <c r="F11" s="1" t="s">
        <v>235</v>
      </c>
      <c r="G11" s="1" t="s">
        <v>167</v>
      </c>
      <c r="H11" s="1" t="s">
        <v>151</v>
      </c>
      <c r="I11" s="1" t="s">
        <v>236</v>
      </c>
      <c r="J11" s="1" t="s">
        <v>30</v>
      </c>
      <c r="K11" s="1" t="s">
        <v>237</v>
      </c>
      <c r="L11" s="1" t="s">
        <v>237</v>
      </c>
      <c r="M11" s="1" t="s">
        <v>154</v>
      </c>
      <c r="N11" s="1" t="s">
        <v>154</v>
      </c>
      <c r="O11" s="1" t="s">
        <v>155</v>
      </c>
      <c r="P11" s="1" t="s">
        <v>156</v>
      </c>
      <c r="Q11" s="1" t="s">
        <v>157</v>
      </c>
      <c r="R11" s="1" t="s">
        <v>238</v>
      </c>
      <c r="S11" s="1" t="s">
        <v>159</v>
      </c>
      <c r="T11" s="1" t="s">
        <v>160</v>
      </c>
      <c r="U11" s="1" t="s">
        <v>198</v>
      </c>
      <c r="V11" s="1" t="s">
        <v>199</v>
      </c>
    </row>
    <row r="12" s="1" customFormat="1" spans="1:22">
      <c r="A12" s="3">
        <v>999227942980472</v>
      </c>
      <c r="B12" s="1" t="s">
        <v>239</v>
      </c>
      <c r="C12" s="1" t="s">
        <v>240</v>
      </c>
      <c r="D12" s="1" t="s">
        <v>241</v>
      </c>
      <c r="E12" s="1" t="s">
        <v>242</v>
      </c>
      <c r="F12" s="1" t="s">
        <v>235</v>
      </c>
      <c r="G12" s="1" t="s">
        <v>150</v>
      </c>
      <c r="H12" s="1" t="s">
        <v>151</v>
      </c>
      <c r="I12" s="1" t="s">
        <v>243</v>
      </c>
      <c r="J12" s="1" t="s">
        <v>30</v>
      </c>
      <c r="K12" s="1" t="s">
        <v>244</v>
      </c>
      <c r="L12" s="1" t="s">
        <v>244</v>
      </c>
      <c r="M12" s="1" t="s">
        <v>154</v>
      </c>
      <c r="N12" s="1" t="s">
        <v>154</v>
      </c>
      <c r="O12" s="1" t="s">
        <v>155</v>
      </c>
      <c r="P12" s="1" t="s">
        <v>156</v>
      </c>
      <c r="Q12" s="1" t="s">
        <v>157</v>
      </c>
      <c r="R12" s="1" t="s">
        <v>245</v>
      </c>
      <c r="S12" s="1" t="s">
        <v>159</v>
      </c>
      <c r="T12" s="1" t="s">
        <v>160</v>
      </c>
      <c r="U12" s="1" t="s">
        <v>198</v>
      </c>
      <c r="V12" s="1" t="s">
        <v>208</v>
      </c>
    </row>
    <row r="13" s="1" customFormat="1" spans="1:22">
      <c r="A13" s="3">
        <v>999226609040107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235</v>
      </c>
      <c r="G13" s="1" t="s">
        <v>167</v>
      </c>
      <c r="H13" s="1" t="s">
        <v>151</v>
      </c>
      <c r="I13" s="1" t="s">
        <v>250</v>
      </c>
      <c r="J13" s="1" t="s">
        <v>30</v>
      </c>
      <c r="K13" s="1" t="s">
        <v>251</v>
      </c>
      <c r="L13" s="1" t="s">
        <v>251</v>
      </c>
      <c r="M13" s="1" t="s">
        <v>154</v>
      </c>
      <c r="N13" s="1" t="s">
        <v>154</v>
      </c>
      <c r="O13" s="1" t="s">
        <v>155</v>
      </c>
      <c r="P13" s="1" t="s">
        <v>156</v>
      </c>
      <c r="Q13" s="1" t="s">
        <v>157</v>
      </c>
      <c r="R13" s="1" t="s">
        <v>252</v>
      </c>
      <c r="S13" s="1" t="s">
        <v>159</v>
      </c>
      <c r="T13" s="1" t="s">
        <v>160</v>
      </c>
      <c r="U13" s="1" t="s">
        <v>161</v>
      </c>
      <c r="V13" s="1" t="s">
        <v>253</v>
      </c>
    </row>
    <row r="14" s="1" customFormat="1" spans="1:22">
      <c r="A14" s="3">
        <v>999224454150197</v>
      </c>
      <c r="B14" s="1" t="s">
        <v>254</v>
      </c>
      <c r="C14" s="1" t="s">
        <v>255</v>
      </c>
      <c r="D14" s="1" t="s">
        <v>256</v>
      </c>
      <c r="E14" s="1" t="s">
        <v>257</v>
      </c>
      <c r="F14" s="1" t="s">
        <v>167</v>
      </c>
      <c r="G14" s="1" t="s">
        <v>204</v>
      </c>
      <c r="H14" s="1" t="s">
        <v>151</v>
      </c>
      <c r="I14" s="1" t="s">
        <v>258</v>
      </c>
      <c r="J14" s="1" t="s">
        <v>30</v>
      </c>
      <c r="K14" s="1" t="s">
        <v>259</v>
      </c>
      <c r="L14" s="1" t="s">
        <v>259</v>
      </c>
      <c r="M14" s="1" t="s">
        <v>154</v>
      </c>
      <c r="N14" s="1" t="s">
        <v>154</v>
      </c>
      <c r="O14" s="1" t="s">
        <v>155</v>
      </c>
      <c r="P14" s="1" t="s">
        <v>156</v>
      </c>
      <c r="Q14" s="1" t="s">
        <v>157</v>
      </c>
      <c r="R14" s="1" t="s">
        <v>260</v>
      </c>
      <c r="S14" s="1" t="s">
        <v>159</v>
      </c>
      <c r="T14" s="1" t="s">
        <v>160</v>
      </c>
      <c r="U14" s="1" t="s">
        <v>198</v>
      </c>
      <c r="V14" s="1" t="s">
        <v>199</v>
      </c>
    </row>
    <row r="15" s="1" customFormat="1" spans="1:22">
      <c r="A15" s="3">
        <v>999224189451020</v>
      </c>
      <c r="B15" s="1" t="s">
        <v>261</v>
      </c>
      <c r="C15" s="1" t="s">
        <v>262</v>
      </c>
      <c r="D15" s="1" t="s">
        <v>263</v>
      </c>
      <c r="E15" s="1" t="s">
        <v>264</v>
      </c>
      <c r="F15" s="1" t="s">
        <v>176</v>
      </c>
      <c r="G15" s="1" t="s">
        <v>167</v>
      </c>
      <c r="H15" s="1" t="s">
        <v>151</v>
      </c>
      <c r="I15" s="1" t="s">
        <v>265</v>
      </c>
      <c r="J15" s="1" t="s">
        <v>30</v>
      </c>
      <c r="K15" s="1" t="s">
        <v>266</v>
      </c>
      <c r="L15" s="1" t="s">
        <v>266</v>
      </c>
      <c r="M15" s="1" t="s">
        <v>154</v>
      </c>
      <c r="N15" s="1" t="s">
        <v>154</v>
      </c>
      <c r="O15" s="1" t="s">
        <v>155</v>
      </c>
      <c r="P15" s="1" t="s">
        <v>156</v>
      </c>
      <c r="Q15" s="1" t="s">
        <v>157</v>
      </c>
      <c r="R15" s="1" t="s">
        <v>267</v>
      </c>
      <c r="S15" s="1" t="s">
        <v>159</v>
      </c>
      <c r="T15" s="1" t="s">
        <v>160</v>
      </c>
      <c r="U15" s="1" t="s">
        <v>198</v>
      </c>
      <c r="V15" s="1" t="s">
        <v>199</v>
      </c>
    </row>
    <row r="16" s="1" customFormat="1" spans="1:22">
      <c r="A16" s="3">
        <v>999223589915851</v>
      </c>
      <c r="B16" s="1" t="s">
        <v>268</v>
      </c>
      <c r="C16" s="1" t="s">
        <v>269</v>
      </c>
      <c r="D16" s="1" t="s">
        <v>270</v>
      </c>
      <c r="E16" s="1" t="s">
        <v>271</v>
      </c>
      <c r="F16" s="1" t="s">
        <v>272</v>
      </c>
      <c r="G16" s="1" t="s">
        <v>167</v>
      </c>
      <c r="H16" s="1" t="s">
        <v>151</v>
      </c>
      <c r="I16" s="1" t="s">
        <v>273</v>
      </c>
      <c r="J16" s="1" t="s">
        <v>30</v>
      </c>
      <c r="K16" s="1" t="s">
        <v>274</v>
      </c>
      <c r="L16" s="1" t="s">
        <v>274</v>
      </c>
      <c r="M16" s="1" t="s">
        <v>154</v>
      </c>
      <c r="N16" s="1" t="s">
        <v>154</v>
      </c>
      <c r="O16" s="1" t="s">
        <v>155</v>
      </c>
      <c r="P16" s="1" t="s">
        <v>156</v>
      </c>
      <c r="Q16" s="1" t="s">
        <v>157</v>
      </c>
      <c r="R16" s="1" t="s">
        <v>275</v>
      </c>
      <c r="S16" s="1" t="s">
        <v>159</v>
      </c>
      <c r="T16" s="1" t="s">
        <v>160</v>
      </c>
      <c r="U16" s="1" t="s">
        <v>161</v>
      </c>
      <c r="V16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2024-01-02T03:05:11Z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1D7FA8087D3A48AAA14659393D82E611_12</vt:lpwstr>
  </property>
</Properties>
</file>