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<sst xmlns="http://schemas.openxmlformats.org/spreadsheetml/2006/main" count="901" uniqueCount="293">
  <si>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</si>
  <si>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</si>
  <si>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</si>
  <si>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</si>
  <si>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</si>
  <si>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</si>
  <si>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</si>
  <si>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</si>
  <si>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</si>
  <si>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</si>
  <si>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</si>
  <si>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</si>
  <si>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</si>
  <si>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</si>
  <si>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</si>
  <si>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</si>
  <si>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</si>
  <si>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</si>
  <si>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</si>
  <si>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</si>
  <si>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</si>
  <si>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</si>
  <si>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</si>
  <si>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</si>
  <si>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</si>
  <si>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999228171654210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</si>
  <si>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</si>
  <si>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</si>
  <si>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</si>
  <si>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</si>
  <si>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</si>
  <si>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QIN/CHAO,CAO/LINGMEI</t>
  </si>
  <si>
    <t>CA363231230CNY</t>
  </si>
  <si>
    <t>未提现</t>
  </si>
  <si>
    <t>携程开票</t>
  </si>
  <si>
    <t xml:space="preserve">4146550	</t>
  </si>
  <si>
    <t xml:space="preserve">	</t>
  </si>
  <si>
    <t xml:space="preserve">999228212244276	</t>
  </si>
  <si>
    <t>WANG/YUCHEN,GUO/JIANAN</t>
  </si>
  <si>
    <t xml:space="preserve">4151051	</t>
  </si>
  <si>
    <t xml:space="preserve">999229340022334	</t>
  </si>
  <si>
    <t>[香港]香港九龙酒店(The Kowloon Hotel)(9826444)</t>
  </si>
  <si>
    <t>高级房（双人床）(至少提前5天预订)(至少连住2晚及以上)&lt;双人入住&gt;&lt;内宾&gt;&lt;无早&gt;</t>
  </si>
  <si>
    <t>DIAO/HAIBING</t>
  </si>
  <si>
    <t xml:space="preserve">4395132	</t>
  </si>
  <si>
    <t xml:space="preserve">999229349651220	</t>
  </si>
  <si>
    <t>LI/MEIYING</t>
  </si>
  <si>
    <t xml:space="preserve">4401295	</t>
  </si>
  <si>
    <t xml:space="preserve">999229384309696	</t>
  </si>
  <si>
    <t>[梅州]梅州昌盛豪生大酒店(45834822)</t>
  </si>
  <si>
    <t>柚见汝——非遗大床房&lt;超值特惠&gt;&lt;双人入住&gt;&lt;双早&gt;</t>
  </si>
  <si>
    <t>何丽纹</t>
  </si>
  <si>
    <t xml:space="preserve">620119	</t>
  </si>
  <si>
    <t xml:space="preserve">999228542884974	</t>
  </si>
  <si>
    <t>[香港]历山酒店(Hotel Alexandra)(105646626)</t>
  </si>
  <si>
    <t>方块客房 (城市景观)(至少提前5天预订)(至少连住2晚及以上)&lt;双人入住&gt;&lt;内宾&gt;&lt;无早&gt;</t>
  </si>
  <si>
    <t>LIU/FEI</t>
  </si>
  <si>
    <t>补单</t>
  </si>
  <si>
    <t xml:space="preserve">999228142934919	</t>
  </si>
  <si>
    <t>LAM/WING,Hao/Qinhua</t>
  </si>
  <si>
    <t>CA363231231CNY</t>
  </si>
  <si>
    <t xml:space="preserve">4138459	</t>
  </si>
  <si>
    <t xml:space="preserve">224326	</t>
  </si>
  <si>
    <t xml:space="preserve">999229285802864	</t>
  </si>
  <si>
    <t>柚见客家——非遗套房&lt;超值特惠&gt;&lt;双人入住&gt;&lt;双早&gt;</t>
  </si>
  <si>
    <t>容子涵</t>
  </si>
  <si>
    <t xml:space="preserve">618301	</t>
  </si>
  <si>
    <t xml:space="preserve">999228327919697	</t>
  </si>
  <si>
    <t>梅花客房 (城市景观)(至少提前5天预订)(至少连住2晚及以上)&lt;双人入住&gt;&lt;内宾&gt;&lt;无早&gt;</t>
  </si>
  <si>
    <t>WANG/ZEMIN</t>
  </si>
  <si>
    <t>CA363240102CNY</t>
  </si>
  <si>
    <t xml:space="preserve">4196496	</t>
  </si>
  <si>
    <t xml:space="preserve">13088685	</t>
  </si>
  <si>
    <t xml:space="preserve">999228443599098	</t>
  </si>
  <si>
    <t>ZHANG/FENGFENG</t>
  </si>
  <si>
    <t xml:space="preserve">4245364	</t>
  </si>
  <si>
    <t xml:space="preserve">13090845	</t>
  </si>
  <si>
    <t xml:space="preserve">999228511884178	</t>
  </si>
  <si>
    <t>LU/JU,Zhang/Chunming</t>
  </si>
  <si>
    <t xml:space="preserve">4269406	</t>
  </si>
  <si>
    <t xml:space="preserve">13091645	</t>
  </si>
  <si>
    <t xml:space="preserve">28561283803	</t>
  </si>
  <si>
    <t>ZHOU/LEI</t>
  </si>
  <si>
    <t xml:space="preserve">4294875	</t>
  </si>
  <si>
    <t xml:space="preserve">226406	</t>
  </si>
  <si>
    <t xml:space="preserve">999228731648314	</t>
  </si>
  <si>
    <t>ZHAI/LU,SHANG/YAN</t>
  </si>
  <si>
    <t xml:space="preserve">4340748	</t>
  </si>
  <si>
    <t xml:space="preserve">13093837	</t>
  </si>
  <si>
    <t xml:space="preserve">999229296506298	</t>
  </si>
  <si>
    <t>[香港]香港九龙海湾酒店(Kowloon Harbourfront Hotel)(25665271)</t>
  </si>
  <si>
    <t>双卧室城景套房(至少提前7天预订)(至少连住2晚及以上)&lt;三人入住&gt;&lt;内宾&gt;&lt;无早&gt;</t>
  </si>
  <si>
    <t>MAI/AIZHEN</t>
  </si>
  <si>
    <t xml:space="preserve">4375963	</t>
  </si>
  <si>
    <t xml:space="preserve">999229330967661	</t>
  </si>
  <si>
    <t>CHEN/XIUFANG,YU/YANG,JIANG/CAI</t>
  </si>
  <si>
    <t xml:space="preserve">4385925	</t>
  </si>
  <si>
    <t xml:space="preserve">999229368695575	</t>
  </si>
  <si>
    <t>LI/YUANYUAN</t>
  </si>
  <si>
    <t xml:space="preserve">4418934	</t>
  </si>
  <si>
    <t xml:space="preserve">999229375429163	</t>
  </si>
  <si>
    <t>Chen/Juntao</t>
  </si>
  <si>
    <t xml:space="preserve">4421494	</t>
  </si>
  <si>
    <t xml:space="preserve">9120252	</t>
  </si>
  <si>
    <t xml:space="preserve">999228261820903	</t>
  </si>
  <si>
    <t>ZHAO/SUYA,XU/CAINONG</t>
  </si>
  <si>
    <t>CA363240101CNY</t>
  </si>
  <si>
    <t xml:space="preserve">4166215	</t>
  </si>
  <si>
    <t xml:space="preserve">13088679	</t>
  </si>
  <si>
    <t xml:space="preserve">999228565816424	</t>
  </si>
  <si>
    <t>Jiang/guanjun,Fu/wenqing,Huang/guoping</t>
  </si>
  <si>
    <t xml:space="preserve">4295879	</t>
  </si>
  <si>
    <t xml:space="preserve">13091942	</t>
  </si>
  <si>
    <t xml:space="preserve">999228565954825	</t>
  </si>
  <si>
    <t>Hu/zhaiqing,Chen/yueying</t>
  </si>
  <si>
    <t xml:space="preserve">4295899	</t>
  </si>
  <si>
    <t xml:space="preserve">13091945	</t>
  </si>
  <si>
    <t xml:space="preserve">999229285001535	</t>
  </si>
  <si>
    <t>Li/yi qi</t>
  </si>
  <si>
    <t xml:space="preserve">4364345	</t>
  </si>
  <si>
    <t xml:space="preserve">999229304829771	</t>
  </si>
  <si>
    <t>XIAO/TINGTING,WU/YINGYAN,XIAO/TINGTING</t>
  </si>
  <si>
    <t xml:space="preserve">4379258	</t>
  </si>
  <si>
    <t xml:space="preserve">999229308767182	</t>
  </si>
  <si>
    <t>LING/BIN,LIN/QINYUE</t>
  </si>
  <si>
    <t xml:space="preserve">4382793	</t>
  </si>
  <si>
    <t xml:space="preserve">999229338001171	</t>
  </si>
  <si>
    <t>LYU/SHUPING</t>
  </si>
  <si>
    <t xml:space="preserve">4391721	</t>
  </si>
  <si>
    <t xml:space="preserve">999229347327624	</t>
  </si>
  <si>
    <t>QIAN/JIEYAN,Wei/Jiongxiang</t>
  </si>
  <si>
    <t xml:space="preserve">4398635	</t>
  </si>
  <si>
    <t xml:space="preserve">13097269	</t>
  </si>
  <si>
    <t xml:space="preserve">999229358443851	</t>
  </si>
  <si>
    <t>XIAO/SUFEN</t>
  </si>
  <si>
    <t xml:space="preserve">4408490	</t>
  </si>
  <si>
    <t xml:space="preserve">999229362185665	</t>
  </si>
  <si>
    <t>ZHU/QI</t>
  </si>
  <si>
    <t xml:space="preserve">4412358	</t>
  </si>
  <si>
    <t>，</t>
  </si>
  <si>
    <t>202312132017220077</t>
  </si>
  <si>
    <t>直连</t>
  </si>
  <si>
    <t>本期收回700元</t>
  </si>
  <si>
    <t>特殊要求:28488581032 的补款单，更改至11月22号入住—25号离店， 此单下补款单700元/整单 此单为28488581032 的补款单，更改至11月22号入住—25号离店， 烦请修改，谢谢！ 。</t>
  </si>
  <si>
    <t>202312021215410020</t>
  </si>
  <si>
    <t>A240102101242481</t>
  </si>
  <si>
    <t>房集：i240102101141 1162元</t>
  </si>
  <si>
    <t>CNY / HKD 当前参考汇率: 1.096106629</t>
  </si>
  <si>
    <t>总计： 55124 CNY/
60421.78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</si>
  <si>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</si>
  <si>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</si>
  <si>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</si>
  <si>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</si>
  <si>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</si>
  <si>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</si>
  <si>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</si>
  <si>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</si>
  <si>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</si>
  <si>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</si>
  <si>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</si>
  <si>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</si>
  <si>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</si>
  <si>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</si>
  <si>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</si>
  <si>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</si>
  <si>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</si>
  <si>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</si>
  <si>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</si>
  <si>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</si>
  <si>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4421494</t>
  </si>
  <si>
    <t>香港九龙酒店</t>
  </si>
  <si>
    <t>Chen Juntao</t>
  </si>
  <si>
    <t>2023-12-16</t>
  </si>
  <si>
    <t>2023-12-18</t>
  </si>
  <si>
    <t>退房日周结</t>
  </si>
  <si>
    <t>2194.00</t>
  </si>
  <si>
    <t>RMB</t>
  </si>
  <si>
    <t>0</t>
  </si>
  <si>
    <t>0.00</t>
  </si>
  <si>
    <t>携程国内直连(DD)</t>
  </si>
  <si>
    <t>01.011249</t>
  </si>
  <si>
    <t>2023-12-12 12:29:56</t>
  </si>
  <si>
    <t>否</t>
  </si>
  <si>
    <t>汇智国际旅游发展有限公司</t>
  </si>
  <si>
    <t>中国</t>
  </si>
  <si>
    <t>4418934</t>
  </si>
  <si>
    <t>LI YUANYUAN</t>
  </si>
  <si>
    <t>2023-12-11 16:09:52</t>
  </si>
  <si>
    <t>2023-12-10</t>
  </si>
  <si>
    <t>4412358</t>
  </si>
  <si>
    <t>历山酒店</t>
  </si>
  <si>
    <t>ZHU QI</t>
  </si>
  <si>
    <t>2023-12-15</t>
  </si>
  <si>
    <t>2023-12-17</t>
  </si>
  <si>
    <t>1730.00</t>
  </si>
  <si>
    <t>2023-12-10 12:10:02</t>
  </si>
  <si>
    <t>2023-12-09</t>
  </si>
  <si>
    <t>4408490</t>
  </si>
  <si>
    <t>XIAO SUFEN</t>
  </si>
  <si>
    <t>2023-12-09 18:00:25</t>
  </si>
  <si>
    <t>2023-12-08</t>
  </si>
  <si>
    <t>4401295</t>
  </si>
  <si>
    <t>LI MEIYING</t>
  </si>
  <si>
    <t>2023-12-13</t>
  </si>
  <si>
    <t>1554.00</t>
  </si>
  <si>
    <t>2023-12-08 13:56:49</t>
  </si>
  <si>
    <t>2023-12-07</t>
  </si>
  <si>
    <t>4398635</t>
  </si>
  <si>
    <t>QIAN JIEYAN,Wei Jiongxiang</t>
  </si>
  <si>
    <t>2023-12-08 08:57:10</t>
  </si>
  <si>
    <t>4395132</t>
  </si>
  <si>
    <t>DIAO HAIBING</t>
  </si>
  <si>
    <t>2023-12-07 14:03:29</t>
  </si>
  <si>
    <t>2023-12-06</t>
  </si>
  <si>
    <t>4391721</t>
  </si>
  <si>
    <t>香港九龙海湾酒店</t>
  </si>
  <si>
    <t>LYU SHUPING</t>
  </si>
  <si>
    <t>2473.00</t>
  </si>
  <si>
    <t>2023-12-07 16:39:30</t>
  </si>
  <si>
    <t>2023-12-05</t>
  </si>
  <si>
    <t>4385925</t>
  </si>
  <si>
    <t>CHEN XIUFANG,YU YANG,JIANG CAI</t>
  </si>
  <si>
    <t>2246.00</t>
  </si>
  <si>
    <t>2023-12-06 14:10:50</t>
  </si>
  <si>
    <t>4382793</t>
  </si>
  <si>
    <t>LING BIN,LIN QINYUE</t>
  </si>
  <si>
    <t>2431.00</t>
  </si>
  <si>
    <t>2023-12-05 15:46:16</t>
  </si>
  <si>
    <t>2023-12-04</t>
  </si>
  <si>
    <t>4379258</t>
  </si>
  <si>
    <t>XIAO TINGTING,WU YINGYAN,XIAO TINGTING</t>
  </si>
  <si>
    <t>2369.00</t>
  </si>
  <si>
    <t>2023-12-05 11:37:12</t>
  </si>
  <si>
    <t>4375963</t>
  </si>
  <si>
    <t>MAI AIZHEN</t>
  </si>
  <si>
    <t>2215.00</t>
  </si>
  <si>
    <t>2023-12-04 14:34:52</t>
  </si>
  <si>
    <t>2023-12-02</t>
  </si>
  <si>
    <t>4364345</t>
  </si>
  <si>
    <t>Li yi qi</t>
  </si>
  <si>
    <t>2023-12-04 14:33:19</t>
  </si>
  <si>
    <t>2023-11-28</t>
  </si>
  <si>
    <t>4340748</t>
  </si>
  <si>
    <t>ZHAI LU,SHANG YAN</t>
  </si>
  <si>
    <t>4134.00</t>
  </si>
  <si>
    <t>2023-11-28 15:28:50</t>
  </si>
  <si>
    <t>2023-11-21</t>
  </si>
  <si>
    <t>4295899</t>
  </si>
  <si>
    <t>Hu zhaiqing,Chen yueying</t>
  </si>
  <si>
    <t>3212.00</t>
  </si>
  <si>
    <t>2023-11-21 13:39:48</t>
  </si>
  <si>
    <t>4295879</t>
  </si>
  <si>
    <t>Jiang guanjun,Fu wenqing,Huang guoping</t>
  </si>
  <si>
    <t>4818.00</t>
  </si>
  <si>
    <t>2023-11-21 13:35:25</t>
  </si>
  <si>
    <t>4294875</t>
  </si>
  <si>
    <t>ZHOU LEI</t>
  </si>
  <si>
    <t>1456.00</t>
  </si>
  <si>
    <t>2023-11-22 09:56:28</t>
  </si>
  <si>
    <t>2023-11-17</t>
  </si>
  <si>
    <t>4269406</t>
  </si>
  <si>
    <t>LU JU,Zhang Chunming</t>
  </si>
  <si>
    <t>2023-11-20 15:07:57</t>
  </si>
  <si>
    <t>2023-11-13</t>
  </si>
  <si>
    <t>4245364</t>
  </si>
  <si>
    <t>ZHANG FENGFENG</t>
  </si>
  <si>
    <t>1467.00</t>
  </si>
  <si>
    <t>2023-11-17 11:52:47</t>
  </si>
  <si>
    <t>2023-11-05</t>
  </si>
  <si>
    <t>4196496</t>
  </si>
  <si>
    <t>WANG ZEMIN</t>
  </si>
  <si>
    <t>2260.00</t>
  </si>
  <si>
    <t>2023-11-10 09:22:05</t>
  </si>
  <si>
    <t>2023-10-31</t>
  </si>
  <si>
    <t>4166215</t>
  </si>
  <si>
    <t>ZHAO SUYA,XU CAINONG</t>
  </si>
  <si>
    <t>1606.00</t>
  </si>
  <si>
    <t>2023-11-10 09:16:59</t>
  </si>
  <si>
    <t>2023-10-29</t>
  </si>
  <si>
    <t>4151051</t>
  </si>
  <si>
    <t>香港都会海逸酒店</t>
  </si>
  <si>
    <t>WANG YUCHEN,GUO JIANAN</t>
  </si>
  <si>
    <t>1892.00</t>
  </si>
  <si>
    <t>2023-12-01 14:02:48</t>
  </si>
  <si>
    <t>2023-10-28</t>
  </si>
  <si>
    <t>4146550</t>
  </si>
  <si>
    <t>QIN CHAO,CAO LINGMEI</t>
  </si>
  <si>
    <t>2023-12-01 14:06:20</t>
  </si>
  <si>
    <t>2023-10-27</t>
  </si>
  <si>
    <t>4138459</t>
  </si>
  <si>
    <t>LAM WING,Hao Qinhua</t>
  </si>
  <si>
    <t>2280.00</t>
  </si>
  <si>
    <t>2023-11-17 11:25:38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</si>
</sst>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13</xdr:col>
      <xdr:colOff>561975</xdr:colOff>
      <xdr:row>76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24750"/>
          <a:ext cx="106394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45273</v>
      </c>
      <c r="G2" s="6">
        <v>45275</v>
      </c>
      <c r="H2" s="4">
        <v>1</v>
      </c>
      <c r="I2" s="4">
        <v>2</v>
      </c>
      <c r="J2" s="4">
        <v>2</v>
      </c>
      <c r="K2" s="4" t="s">
        <v>30</v>
      </c>
      <c r="L2" s="4">
        <v>1892</v>
      </c>
      <c r="M2" s="4">
        <v>1892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45227.0000115741</v>
      </c>
      <c r="S2" s="6">
        <v>45290</v>
      </c>
      <c r="T2" s="4" t="s">
        <v>34</v>
      </c>
      <c r="U2" s="4">
        <v>1892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45273</v>
      </c>
      <c r="G3" s="6">
        <v>45275</v>
      </c>
      <c r="H3" s="4">
        <v>1</v>
      </c>
      <c r="I3" s="4">
        <v>2</v>
      </c>
      <c r="J3" s="4">
        <v>2</v>
      </c>
      <c r="K3" s="4" t="s">
        <v>30</v>
      </c>
      <c r="L3" s="4">
        <v>1892</v>
      </c>
      <c r="M3" s="4">
        <v>1892</v>
      </c>
      <c r="N3" s="4" t="s">
        <v>38</v>
      </c>
      <c r="O3" s="4" t="s">
        <v>32</v>
      </c>
      <c r="P3" s="4" t="s">
        <v>33</v>
      </c>
      <c r="Q3" s="4">
        <v>0</v>
      </c>
      <c r="R3" s="7">
        <v>45228</v>
      </c>
      <c r="S3" s="6">
        <v>45290</v>
      </c>
      <c r="T3" s="4" t="s">
        <v>34</v>
      </c>
      <c r="U3" s="4">
        <v>1892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45273</v>
      </c>
      <c r="G4" s="6">
        <v>45275</v>
      </c>
      <c r="H4" s="4">
        <v>1</v>
      </c>
      <c r="I4" s="4">
        <v>2</v>
      </c>
      <c r="J4" s="4">
        <v>2</v>
      </c>
      <c r="K4" s="4" t="s">
        <v>30</v>
      </c>
      <c r="L4" s="4">
        <v>1554</v>
      </c>
      <c r="M4" s="4">
        <v>1554</v>
      </c>
      <c r="N4" s="4" t="s">
        <v>43</v>
      </c>
      <c r="O4" s="4" t="s">
        <v>32</v>
      </c>
      <c r="P4" s="4" t="s">
        <v>33</v>
      </c>
      <c r="Q4" s="4">
        <v>0</v>
      </c>
      <c r="R4" s="7">
        <v>45267</v>
      </c>
      <c r="S4" s="6">
        <v>45290</v>
      </c>
      <c r="T4" s="4" t="s">
        <v>34</v>
      </c>
      <c r="U4" s="4">
        <v>1554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45273</v>
      </c>
      <c r="G5" s="6">
        <v>45275</v>
      </c>
      <c r="H5" s="4">
        <v>1</v>
      </c>
      <c r="I5" s="4">
        <v>2</v>
      </c>
      <c r="J5" s="4">
        <v>2</v>
      </c>
      <c r="K5" s="4" t="s">
        <v>30</v>
      </c>
      <c r="L5" s="4">
        <v>1554</v>
      </c>
      <c r="M5" s="4">
        <v>1554</v>
      </c>
      <c r="N5" s="4" t="s">
        <v>46</v>
      </c>
      <c r="O5" s="4" t="s">
        <v>32</v>
      </c>
      <c r="P5" s="4" t="s">
        <v>33</v>
      </c>
      <c r="Q5" s="4">
        <v>0</v>
      </c>
      <c r="R5" s="7">
        <v>45268.0000115741</v>
      </c>
      <c r="S5" s="6">
        <v>45290</v>
      </c>
      <c r="T5" s="4" t="s">
        <v>34</v>
      </c>
      <c r="U5" s="4">
        <v>1554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45274</v>
      </c>
      <c r="G6" s="6">
        <v>45275</v>
      </c>
      <c r="H6" s="4">
        <v>1</v>
      </c>
      <c r="I6" s="4">
        <v>1</v>
      </c>
      <c r="J6" s="4">
        <v>1</v>
      </c>
      <c r="K6" s="4" t="s">
        <v>30</v>
      </c>
      <c r="L6" s="4">
        <v>497</v>
      </c>
      <c r="M6" s="4">
        <v>497</v>
      </c>
      <c r="N6" s="4" t="s">
        <v>51</v>
      </c>
      <c r="O6" s="4" t="s">
        <v>32</v>
      </c>
      <c r="P6" s="4" t="s">
        <v>33</v>
      </c>
      <c r="Q6" s="4">
        <v>0</v>
      </c>
      <c r="R6" s="7">
        <v>45273.0000115741</v>
      </c>
      <c r="S6" s="6">
        <v>45290</v>
      </c>
      <c r="T6" s="4" t="s">
        <v>34</v>
      </c>
      <c r="U6" s="4">
        <v>497</v>
      </c>
      <c r="V6" s="4">
        <v>0</v>
      </c>
      <c r="W6" s="4">
        <v>0</v>
      </c>
      <c r="X6" s="4" t="s">
        <v>36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45252</v>
      </c>
      <c r="G7" s="6">
        <v>45255</v>
      </c>
      <c r="H7" s="4">
        <v>1</v>
      </c>
      <c r="I7" s="4">
        <v>3</v>
      </c>
      <c r="J7" s="4">
        <v>3</v>
      </c>
      <c r="K7" s="4" t="s">
        <v>30</v>
      </c>
      <c r="L7" s="4">
        <v>699.9</v>
      </c>
      <c r="M7" s="4">
        <v>699.9</v>
      </c>
      <c r="N7" s="4" t="s">
        <v>56</v>
      </c>
      <c r="O7" s="4" t="s">
        <v>32</v>
      </c>
      <c r="P7" s="4" t="s">
        <v>33</v>
      </c>
      <c r="Q7" s="4">
        <v>0</v>
      </c>
      <c r="R7" s="7">
        <v>45249.0000115741</v>
      </c>
      <c r="S7" s="6">
        <v>45290</v>
      </c>
      <c r="T7" s="4" t="s">
        <v>34</v>
      </c>
      <c r="U7" s="4">
        <v>699.9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57</v>
      </c>
      <c r="D8" s="4" t="s">
        <v>54</v>
      </c>
      <c r="E8" s="4" t="s">
        <v>55</v>
      </c>
      <c r="F8" s="6">
        <v>45252</v>
      </c>
      <c r="G8" s="6">
        <v>45255</v>
      </c>
      <c r="H8" s="4">
        <v>1</v>
      </c>
      <c r="I8" s="4">
        <v>3</v>
      </c>
      <c r="J8" s="4">
        <v>3</v>
      </c>
      <c r="K8" s="4" t="s">
        <v>30</v>
      </c>
      <c r="L8" s="4">
        <v>0.1</v>
      </c>
      <c r="M8" s="4">
        <v>0.1</v>
      </c>
      <c r="N8" s="4" t="s">
        <v>56</v>
      </c>
      <c r="O8" s="4" t="s">
        <v>32</v>
      </c>
      <c r="P8" s="4" t="s">
        <v>33</v>
      </c>
      <c r="Q8" s="4">
        <v>0</v>
      </c>
      <c r="R8" s="7">
        <v>45249.7690509259</v>
      </c>
      <c r="S8" s="6">
        <v>45290</v>
      </c>
      <c r="T8" s="4" t="s">
        <v>34</v>
      </c>
      <c r="U8" s="4">
        <v>0.1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45273</v>
      </c>
      <c r="G9" s="6">
        <v>45276</v>
      </c>
      <c r="H9" s="4">
        <v>1</v>
      </c>
      <c r="I9" s="4">
        <v>3</v>
      </c>
      <c r="J9" s="4">
        <v>3</v>
      </c>
      <c r="K9" s="4" t="s">
        <v>30</v>
      </c>
      <c r="L9" s="4">
        <v>2280</v>
      </c>
      <c r="M9" s="4">
        <v>2280</v>
      </c>
      <c r="N9" s="4" t="s">
        <v>59</v>
      </c>
      <c r="O9" s="4" t="s">
        <v>60</v>
      </c>
      <c r="P9" s="4" t="s">
        <v>33</v>
      </c>
      <c r="Q9" s="4">
        <v>0</v>
      </c>
      <c r="R9" s="7">
        <v>45226</v>
      </c>
      <c r="S9" s="6">
        <v>45291</v>
      </c>
      <c r="T9" s="4" t="s">
        <v>34</v>
      </c>
      <c r="U9" s="4">
        <v>2280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49</v>
      </c>
      <c r="E10" s="4" t="s">
        <v>64</v>
      </c>
      <c r="F10" s="6">
        <v>45275</v>
      </c>
      <c r="G10" s="6">
        <v>45276</v>
      </c>
      <c r="H10" s="4">
        <v>1</v>
      </c>
      <c r="I10" s="4">
        <v>1</v>
      </c>
      <c r="J10" s="4">
        <v>1</v>
      </c>
      <c r="K10" s="4" t="s">
        <v>30</v>
      </c>
      <c r="L10" s="4">
        <v>665</v>
      </c>
      <c r="M10" s="4">
        <v>665</v>
      </c>
      <c r="N10" s="4" t="s">
        <v>65</v>
      </c>
      <c r="O10" s="4" t="s">
        <v>60</v>
      </c>
      <c r="P10" s="4" t="s">
        <v>33</v>
      </c>
      <c r="Q10" s="4">
        <v>0</v>
      </c>
      <c r="R10" s="7">
        <v>45262.0000115741</v>
      </c>
      <c r="S10" s="6">
        <v>45291</v>
      </c>
      <c r="T10" s="4" t="s">
        <v>34</v>
      </c>
      <c r="U10" s="4">
        <v>665</v>
      </c>
      <c r="V10" s="4">
        <v>0</v>
      </c>
      <c r="W10" s="4">
        <v>0</v>
      </c>
      <c r="X10" s="4" t="s">
        <v>36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54</v>
      </c>
      <c r="E11" s="4" t="s">
        <v>68</v>
      </c>
      <c r="F11" s="6">
        <v>45275</v>
      </c>
      <c r="G11" s="6">
        <v>45278</v>
      </c>
      <c r="H11" s="4">
        <v>1</v>
      </c>
      <c r="I11" s="4">
        <v>3</v>
      </c>
      <c r="J11" s="4">
        <v>3</v>
      </c>
      <c r="K11" s="4" t="s">
        <v>30</v>
      </c>
      <c r="L11" s="4">
        <v>2260</v>
      </c>
      <c r="M11" s="4">
        <v>2260</v>
      </c>
      <c r="N11" s="4" t="s">
        <v>69</v>
      </c>
      <c r="O11" s="4" t="s">
        <v>70</v>
      </c>
      <c r="P11" s="4" t="s">
        <v>33</v>
      </c>
      <c r="Q11" s="4">
        <v>0</v>
      </c>
      <c r="R11" s="7">
        <v>45235</v>
      </c>
      <c r="S11" s="6">
        <v>45293</v>
      </c>
      <c r="T11" s="4" t="s">
        <v>34</v>
      </c>
      <c r="U11" s="4">
        <v>2260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54</v>
      </c>
      <c r="E12" s="4" t="s">
        <v>55</v>
      </c>
      <c r="F12" s="6">
        <v>45276</v>
      </c>
      <c r="G12" s="6">
        <v>45278</v>
      </c>
      <c r="H12" s="4">
        <v>1</v>
      </c>
      <c r="I12" s="4">
        <v>2</v>
      </c>
      <c r="J12" s="4">
        <v>2</v>
      </c>
      <c r="K12" s="4" t="s">
        <v>30</v>
      </c>
      <c r="L12" s="4">
        <v>1467</v>
      </c>
      <c r="M12" s="4">
        <v>1467</v>
      </c>
      <c r="N12" s="4" t="s">
        <v>74</v>
      </c>
      <c r="O12" s="4" t="s">
        <v>70</v>
      </c>
      <c r="P12" s="4" t="s">
        <v>33</v>
      </c>
      <c r="Q12" s="4">
        <v>0</v>
      </c>
      <c r="R12" s="7">
        <v>45243</v>
      </c>
      <c r="S12" s="6">
        <v>45293</v>
      </c>
      <c r="T12" s="4" t="s">
        <v>34</v>
      </c>
      <c r="U12" s="4">
        <v>1467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54</v>
      </c>
      <c r="E13" s="4" t="s">
        <v>68</v>
      </c>
      <c r="F13" s="6">
        <v>45276</v>
      </c>
      <c r="G13" s="6">
        <v>45278</v>
      </c>
      <c r="H13" s="4">
        <v>1</v>
      </c>
      <c r="I13" s="4">
        <v>2</v>
      </c>
      <c r="J13" s="4">
        <v>2</v>
      </c>
      <c r="K13" s="4" t="s">
        <v>30</v>
      </c>
      <c r="L13" s="4">
        <v>1456</v>
      </c>
      <c r="M13" s="4">
        <v>1456</v>
      </c>
      <c r="N13" s="4" t="s">
        <v>78</v>
      </c>
      <c r="O13" s="4" t="s">
        <v>70</v>
      </c>
      <c r="P13" s="4" t="s">
        <v>33</v>
      </c>
      <c r="Q13" s="4">
        <v>0</v>
      </c>
      <c r="R13" s="7">
        <v>45247.0000115741</v>
      </c>
      <c r="S13" s="6">
        <v>45293</v>
      </c>
      <c r="T13" s="4" t="s">
        <v>34</v>
      </c>
      <c r="U13" s="4">
        <v>1456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54</v>
      </c>
      <c r="E14" s="4" t="s">
        <v>68</v>
      </c>
      <c r="F14" s="6">
        <v>45276</v>
      </c>
      <c r="G14" s="6">
        <v>45278</v>
      </c>
      <c r="H14" s="4">
        <v>1</v>
      </c>
      <c r="I14" s="4">
        <v>2</v>
      </c>
      <c r="J14" s="4">
        <v>2</v>
      </c>
      <c r="K14" s="4" t="s">
        <v>30</v>
      </c>
      <c r="L14" s="4">
        <v>1456</v>
      </c>
      <c r="M14" s="4">
        <v>1456</v>
      </c>
      <c r="N14" s="4" t="s">
        <v>82</v>
      </c>
      <c r="O14" s="4" t="s">
        <v>70</v>
      </c>
      <c r="P14" s="4" t="s">
        <v>33</v>
      </c>
      <c r="Q14" s="4">
        <v>0</v>
      </c>
      <c r="R14" s="7">
        <v>45251.0000115741</v>
      </c>
      <c r="S14" s="6">
        <v>45293</v>
      </c>
      <c r="T14" s="4" t="s">
        <v>34</v>
      </c>
      <c r="U14" s="4">
        <v>1456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41</v>
      </c>
      <c r="E15" s="4" t="s">
        <v>42</v>
      </c>
      <c r="F15" s="6">
        <v>45276</v>
      </c>
      <c r="G15" s="6">
        <v>45278</v>
      </c>
      <c r="H15" s="4">
        <v>2</v>
      </c>
      <c r="I15" s="4">
        <v>2</v>
      </c>
      <c r="J15" s="4">
        <v>4</v>
      </c>
      <c r="K15" s="4" t="s">
        <v>30</v>
      </c>
      <c r="L15" s="4">
        <v>4134</v>
      </c>
      <c r="M15" s="4">
        <v>4134</v>
      </c>
      <c r="N15" s="4" t="s">
        <v>86</v>
      </c>
      <c r="O15" s="4" t="s">
        <v>70</v>
      </c>
      <c r="P15" s="4" t="s">
        <v>33</v>
      </c>
      <c r="Q15" s="4">
        <v>0</v>
      </c>
      <c r="R15" s="7">
        <v>45258</v>
      </c>
      <c r="S15" s="6">
        <v>45293</v>
      </c>
      <c r="T15" s="4" t="s">
        <v>34</v>
      </c>
      <c r="U15" s="4">
        <v>4134</v>
      </c>
      <c r="V15" s="4">
        <v>0</v>
      </c>
      <c r="W15" s="4">
        <v>0</v>
      </c>
      <c r="X15" s="4" t="s">
        <v>87</v>
      </c>
      <c r="Y15" s="4" t="s">
        <v>88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45276</v>
      </c>
      <c r="G16" s="6">
        <v>45278</v>
      </c>
      <c r="H16" s="4">
        <v>1</v>
      </c>
      <c r="I16" s="4">
        <v>2</v>
      </c>
      <c r="J16" s="4">
        <v>2</v>
      </c>
      <c r="K16" s="4" t="s">
        <v>30</v>
      </c>
      <c r="L16" s="4">
        <v>2215</v>
      </c>
      <c r="M16" s="4">
        <v>2215</v>
      </c>
      <c r="N16" s="4" t="s">
        <v>92</v>
      </c>
      <c r="O16" s="4" t="s">
        <v>70</v>
      </c>
      <c r="P16" s="4" t="s">
        <v>33</v>
      </c>
      <c r="Q16" s="4">
        <v>0</v>
      </c>
      <c r="R16" s="7">
        <v>45264.0000115741</v>
      </c>
      <c r="S16" s="6">
        <v>45293</v>
      </c>
      <c r="T16" s="4" t="s">
        <v>34</v>
      </c>
      <c r="U16" s="4">
        <v>2215</v>
      </c>
      <c r="V16" s="4">
        <v>0</v>
      </c>
      <c r="W16" s="4">
        <v>0</v>
      </c>
      <c r="X16" s="4" t="s">
        <v>93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45276</v>
      </c>
      <c r="G17" s="6">
        <v>45278</v>
      </c>
      <c r="H17" s="4">
        <v>1</v>
      </c>
      <c r="I17" s="4">
        <v>2</v>
      </c>
      <c r="J17" s="4">
        <v>2</v>
      </c>
      <c r="K17" s="4" t="s">
        <v>30</v>
      </c>
      <c r="L17" s="4">
        <v>2246</v>
      </c>
      <c r="M17" s="4">
        <v>2246</v>
      </c>
      <c r="N17" s="4" t="s">
        <v>95</v>
      </c>
      <c r="O17" s="4" t="s">
        <v>70</v>
      </c>
      <c r="P17" s="4" t="s">
        <v>33</v>
      </c>
      <c r="Q17" s="4">
        <v>0</v>
      </c>
      <c r="R17" s="7">
        <v>45265.0000115741</v>
      </c>
      <c r="S17" s="6">
        <v>45293</v>
      </c>
      <c r="T17" s="4" t="s">
        <v>34</v>
      </c>
      <c r="U17" s="4">
        <v>2246</v>
      </c>
      <c r="V17" s="4">
        <v>0</v>
      </c>
      <c r="W17" s="4">
        <v>0</v>
      </c>
      <c r="X17" s="4" t="s">
        <v>96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41</v>
      </c>
      <c r="E18" s="4" t="s">
        <v>42</v>
      </c>
      <c r="F18" s="6">
        <v>45276</v>
      </c>
      <c r="G18" s="6">
        <v>45278</v>
      </c>
      <c r="H18" s="4">
        <v>1</v>
      </c>
      <c r="I18" s="4">
        <v>2</v>
      </c>
      <c r="J18" s="4">
        <v>2</v>
      </c>
      <c r="K18" s="4" t="s">
        <v>30</v>
      </c>
      <c r="L18" s="4">
        <v>2194</v>
      </c>
      <c r="M18" s="4">
        <v>2194</v>
      </c>
      <c r="N18" s="4" t="s">
        <v>98</v>
      </c>
      <c r="O18" s="4" t="s">
        <v>70</v>
      </c>
      <c r="P18" s="4" t="s">
        <v>33</v>
      </c>
      <c r="Q18" s="4">
        <v>0</v>
      </c>
      <c r="R18" s="7">
        <v>45271</v>
      </c>
      <c r="S18" s="6">
        <v>45293</v>
      </c>
      <c r="T18" s="4" t="s">
        <v>34</v>
      </c>
      <c r="U18" s="4">
        <v>2194</v>
      </c>
      <c r="V18" s="4">
        <v>0</v>
      </c>
      <c r="W18" s="4">
        <v>0</v>
      </c>
      <c r="X18" s="4" t="s">
        <v>99</v>
      </c>
      <c r="Y18" s="4" t="s">
        <v>36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41</v>
      </c>
      <c r="E19" s="4" t="s">
        <v>42</v>
      </c>
      <c r="F19" s="6">
        <v>45276</v>
      </c>
      <c r="G19" s="6">
        <v>45278</v>
      </c>
      <c r="H19" s="4">
        <v>1</v>
      </c>
      <c r="I19" s="4">
        <v>2</v>
      </c>
      <c r="J19" s="4">
        <v>2</v>
      </c>
      <c r="K19" s="4" t="s">
        <v>30</v>
      </c>
      <c r="L19" s="4">
        <v>2194</v>
      </c>
      <c r="M19" s="4">
        <v>2194</v>
      </c>
      <c r="N19" s="4" t="s">
        <v>101</v>
      </c>
      <c r="O19" s="4" t="s">
        <v>70</v>
      </c>
      <c r="P19" s="4" t="s">
        <v>33</v>
      </c>
      <c r="Q19" s="4">
        <v>0</v>
      </c>
      <c r="R19" s="7">
        <v>45271</v>
      </c>
      <c r="S19" s="6">
        <v>45293</v>
      </c>
      <c r="T19" s="4" t="s">
        <v>34</v>
      </c>
      <c r="U19" s="4">
        <v>2194</v>
      </c>
      <c r="V19" s="4">
        <v>0</v>
      </c>
      <c r="W19" s="4">
        <v>0</v>
      </c>
      <c r="X19" s="4" t="s">
        <v>102</v>
      </c>
      <c r="Y19" s="4" t="s">
        <v>103</v>
      </c>
    </row>
    <row r="20" s="4" customFormat="1" ht="12" customHeight="1" spans="1:25">
      <c r="A20" s="4" t="s">
        <v>104</v>
      </c>
      <c r="B20" s="4" t="s">
        <v>26</v>
      </c>
      <c r="C20" s="4" t="s">
        <v>27</v>
      </c>
      <c r="D20" s="4" t="s">
        <v>54</v>
      </c>
      <c r="E20" s="4" t="s">
        <v>68</v>
      </c>
      <c r="F20" s="6">
        <v>45275</v>
      </c>
      <c r="G20" s="6">
        <v>45277</v>
      </c>
      <c r="H20" s="4">
        <v>1</v>
      </c>
      <c r="I20" s="4">
        <v>2</v>
      </c>
      <c r="J20" s="4">
        <v>2</v>
      </c>
      <c r="K20" s="4" t="s">
        <v>30</v>
      </c>
      <c r="L20" s="4">
        <v>1606</v>
      </c>
      <c r="M20" s="4">
        <v>1606</v>
      </c>
      <c r="N20" s="4" t="s">
        <v>105</v>
      </c>
      <c r="O20" s="4" t="s">
        <v>106</v>
      </c>
      <c r="P20" s="4" t="s">
        <v>33</v>
      </c>
      <c r="Q20" s="4">
        <v>0</v>
      </c>
      <c r="R20" s="7">
        <v>45230</v>
      </c>
      <c r="S20" s="6">
        <v>45292</v>
      </c>
      <c r="T20" s="4" t="s">
        <v>34</v>
      </c>
      <c r="U20" s="4">
        <v>1606</v>
      </c>
      <c r="V20" s="4">
        <v>0</v>
      </c>
      <c r="W20" s="4">
        <v>0</v>
      </c>
      <c r="X20" s="4" t="s">
        <v>107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54</v>
      </c>
      <c r="E21" s="4" t="s">
        <v>68</v>
      </c>
      <c r="F21" s="6">
        <v>45275</v>
      </c>
      <c r="G21" s="6">
        <v>45277</v>
      </c>
      <c r="H21" s="4">
        <v>3</v>
      </c>
      <c r="I21" s="4">
        <v>2</v>
      </c>
      <c r="J21" s="4">
        <v>6</v>
      </c>
      <c r="K21" s="4" t="s">
        <v>30</v>
      </c>
      <c r="L21" s="4">
        <v>4818</v>
      </c>
      <c r="M21" s="4">
        <v>4818</v>
      </c>
      <c r="N21" s="4" t="s">
        <v>110</v>
      </c>
      <c r="O21" s="4" t="s">
        <v>106</v>
      </c>
      <c r="P21" s="4" t="s">
        <v>33</v>
      </c>
      <c r="Q21" s="4">
        <v>0</v>
      </c>
      <c r="R21" s="7">
        <v>45251</v>
      </c>
      <c r="S21" s="6">
        <v>45292</v>
      </c>
      <c r="T21" s="4" t="s">
        <v>34</v>
      </c>
      <c r="U21" s="4">
        <v>4818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54</v>
      </c>
      <c r="E22" s="4" t="s">
        <v>55</v>
      </c>
      <c r="F22" s="6">
        <v>45275</v>
      </c>
      <c r="G22" s="6">
        <v>45277</v>
      </c>
      <c r="H22" s="4">
        <v>2</v>
      </c>
      <c r="I22" s="4">
        <v>2</v>
      </c>
      <c r="J22" s="4">
        <v>4</v>
      </c>
      <c r="K22" s="4" t="s">
        <v>30</v>
      </c>
      <c r="L22" s="4">
        <v>3212</v>
      </c>
      <c r="M22" s="4">
        <v>3212</v>
      </c>
      <c r="N22" s="4" t="s">
        <v>114</v>
      </c>
      <c r="O22" s="4" t="s">
        <v>106</v>
      </c>
      <c r="P22" s="4" t="s">
        <v>33</v>
      </c>
      <c r="Q22" s="4">
        <v>0</v>
      </c>
      <c r="R22" s="7">
        <v>45251</v>
      </c>
      <c r="S22" s="6">
        <v>45292</v>
      </c>
      <c r="T22" s="4" t="s">
        <v>34</v>
      </c>
      <c r="U22" s="4">
        <v>3212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90</v>
      </c>
      <c r="E23" s="4" t="s">
        <v>91</v>
      </c>
      <c r="F23" s="6">
        <v>45275</v>
      </c>
      <c r="G23" s="6">
        <v>45277</v>
      </c>
      <c r="H23" s="4">
        <v>1</v>
      </c>
      <c r="I23" s="4">
        <v>2</v>
      </c>
      <c r="J23" s="4">
        <v>2</v>
      </c>
      <c r="K23" s="4" t="s">
        <v>30</v>
      </c>
      <c r="L23" s="4">
        <v>2369</v>
      </c>
      <c r="M23" s="4">
        <v>2369</v>
      </c>
      <c r="N23" s="4" t="s">
        <v>118</v>
      </c>
      <c r="O23" s="4" t="s">
        <v>106</v>
      </c>
      <c r="P23" s="4" t="s">
        <v>33</v>
      </c>
      <c r="Q23" s="4">
        <v>0</v>
      </c>
      <c r="R23" s="7">
        <v>45262</v>
      </c>
      <c r="S23" s="6">
        <v>45292</v>
      </c>
      <c r="T23" s="4" t="s">
        <v>34</v>
      </c>
      <c r="U23" s="4">
        <v>2369</v>
      </c>
      <c r="V23" s="4">
        <v>0</v>
      </c>
      <c r="W23" s="4">
        <v>0</v>
      </c>
      <c r="X23" s="4" t="s">
        <v>119</v>
      </c>
      <c r="Y23" s="4" t="s">
        <v>36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90</v>
      </c>
      <c r="E24" s="4" t="s">
        <v>91</v>
      </c>
      <c r="F24" s="6">
        <v>45275</v>
      </c>
      <c r="G24" s="6">
        <v>45277</v>
      </c>
      <c r="H24" s="4">
        <v>1</v>
      </c>
      <c r="I24" s="4">
        <v>2</v>
      </c>
      <c r="J24" s="4">
        <v>2</v>
      </c>
      <c r="K24" s="4" t="s">
        <v>30</v>
      </c>
      <c r="L24" s="4">
        <v>2369</v>
      </c>
      <c r="M24" s="4">
        <v>2369</v>
      </c>
      <c r="N24" s="4" t="s">
        <v>121</v>
      </c>
      <c r="O24" s="4" t="s">
        <v>106</v>
      </c>
      <c r="P24" s="4" t="s">
        <v>33</v>
      </c>
      <c r="Q24" s="4">
        <v>0</v>
      </c>
      <c r="R24" s="7">
        <v>45264</v>
      </c>
      <c r="S24" s="6">
        <v>45292</v>
      </c>
      <c r="T24" s="4" t="s">
        <v>34</v>
      </c>
      <c r="U24" s="4">
        <v>2369</v>
      </c>
      <c r="V24" s="4">
        <v>0</v>
      </c>
      <c r="W24" s="4">
        <v>0</v>
      </c>
      <c r="X24" s="4" t="s">
        <v>122</v>
      </c>
      <c r="Y24" s="4" t="s">
        <v>36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90</v>
      </c>
      <c r="E25" s="4" t="s">
        <v>91</v>
      </c>
      <c r="F25" s="6">
        <v>45275</v>
      </c>
      <c r="G25" s="6">
        <v>45277</v>
      </c>
      <c r="H25" s="4">
        <v>1</v>
      </c>
      <c r="I25" s="4">
        <v>2</v>
      </c>
      <c r="J25" s="4">
        <v>2</v>
      </c>
      <c r="K25" s="4" t="s">
        <v>30</v>
      </c>
      <c r="L25" s="4">
        <v>2431</v>
      </c>
      <c r="M25" s="4">
        <v>2431</v>
      </c>
      <c r="N25" s="4" t="s">
        <v>124</v>
      </c>
      <c r="O25" s="4" t="s">
        <v>106</v>
      </c>
      <c r="P25" s="4" t="s">
        <v>33</v>
      </c>
      <c r="Q25" s="4">
        <v>0</v>
      </c>
      <c r="R25" s="7">
        <v>45265.0000115741</v>
      </c>
      <c r="S25" s="6">
        <v>45292</v>
      </c>
      <c r="T25" s="4" t="s">
        <v>34</v>
      </c>
      <c r="U25" s="4">
        <v>2431</v>
      </c>
      <c r="V25" s="4">
        <v>0</v>
      </c>
      <c r="W25" s="4">
        <v>0</v>
      </c>
      <c r="X25" s="4" t="s">
        <v>125</v>
      </c>
      <c r="Y25" s="4" t="s">
        <v>36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90</v>
      </c>
      <c r="E26" s="4" t="s">
        <v>91</v>
      </c>
      <c r="F26" s="6">
        <v>45275</v>
      </c>
      <c r="G26" s="6">
        <v>45277</v>
      </c>
      <c r="H26" s="4">
        <v>1</v>
      </c>
      <c r="I26" s="4">
        <v>2</v>
      </c>
      <c r="J26" s="4">
        <v>2</v>
      </c>
      <c r="K26" s="4" t="s">
        <v>30</v>
      </c>
      <c r="L26" s="4">
        <v>2473</v>
      </c>
      <c r="M26" s="4">
        <v>2473</v>
      </c>
      <c r="N26" s="4" t="s">
        <v>127</v>
      </c>
      <c r="O26" s="4" t="s">
        <v>106</v>
      </c>
      <c r="P26" s="4" t="s">
        <v>33</v>
      </c>
      <c r="Q26" s="4">
        <v>0</v>
      </c>
      <c r="R26" s="7">
        <v>45266.0000115741</v>
      </c>
      <c r="S26" s="6">
        <v>45292</v>
      </c>
      <c r="T26" s="4" t="s">
        <v>34</v>
      </c>
      <c r="U26" s="4">
        <v>2473</v>
      </c>
      <c r="V26" s="4">
        <v>0</v>
      </c>
      <c r="W26" s="4">
        <v>0</v>
      </c>
      <c r="X26" s="4" t="s">
        <v>128</v>
      </c>
      <c r="Y26" s="4" t="s">
        <v>36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54</v>
      </c>
      <c r="E27" s="4" t="s">
        <v>55</v>
      </c>
      <c r="F27" s="6">
        <v>45275</v>
      </c>
      <c r="G27" s="6">
        <v>45277</v>
      </c>
      <c r="H27" s="4">
        <v>1</v>
      </c>
      <c r="I27" s="4">
        <v>2</v>
      </c>
      <c r="J27" s="4">
        <v>2</v>
      </c>
      <c r="K27" s="4" t="s">
        <v>30</v>
      </c>
      <c r="L27" s="4">
        <v>1730</v>
      </c>
      <c r="M27" s="4">
        <v>1730</v>
      </c>
      <c r="N27" s="4" t="s">
        <v>130</v>
      </c>
      <c r="O27" s="4" t="s">
        <v>106</v>
      </c>
      <c r="P27" s="4" t="s">
        <v>33</v>
      </c>
      <c r="Q27" s="4">
        <v>0</v>
      </c>
      <c r="R27" s="7">
        <v>45267.0000115741</v>
      </c>
      <c r="S27" s="6">
        <v>45292</v>
      </c>
      <c r="T27" s="4" t="s">
        <v>34</v>
      </c>
      <c r="U27" s="4">
        <v>1730</v>
      </c>
      <c r="V27" s="4">
        <v>0</v>
      </c>
      <c r="W27" s="4">
        <v>0</v>
      </c>
      <c r="X27" s="4" t="s">
        <v>131</v>
      </c>
      <c r="Y27" s="4" t="s">
        <v>132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54</v>
      </c>
      <c r="E28" s="4" t="s">
        <v>68</v>
      </c>
      <c r="F28" s="6">
        <v>45275</v>
      </c>
      <c r="G28" s="6">
        <v>45277</v>
      </c>
      <c r="H28" s="4">
        <v>1</v>
      </c>
      <c r="I28" s="4">
        <v>2</v>
      </c>
      <c r="J28" s="4">
        <v>2</v>
      </c>
      <c r="K28" s="4" t="s">
        <v>30</v>
      </c>
      <c r="L28" s="4">
        <v>1730</v>
      </c>
      <c r="M28" s="4">
        <v>1730</v>
      </c>
      <c r="N28" s="4" t="s">
        <v>134</v>
      </c>
      <c r="O28" s="4" t="s">
        <v>106</v>
      </c>
      <c r="P28" s="4" t="s">
        <v>33</v>
      </c>
      <c r="Q28" s="4">
        <v>0</v>
      </c>
      <c r="R28" s="7">
        <v>45269</v>
      </c>
      <c r="S28" s="6">
        <v>45292</v>
      </c>
      <c r="T28" s="4" t="s">
        <v>34</v>
      </c>
      <c r="U28" s="4">
        <v>1730</v>
      </c>
      <c r="V28" s="4">
        <v>0</v>
      </c>
      <c r="W28" s="4">
        <v>0</v>
      </c>
      <c r="X28" s="4" t="s">
        <v>135</v>
      </c>
      <c r="Y28" s="4" t="s">
        <v>36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54</v>
      </c>
      <c r="E29" s="4" t="s">
        <v>55</v>
      </c>
      <c r="F29" s="6">
        <v>45275</v>
      </c>
      <c r="G29" s="6">
        <v>45277</v>
      </c>
      <c r="H29" s="4">
        <v>1</v>
      </c>
      <c r="I29" s="4">
        <v>2</v>
      </c>
      <c r="J29" s="4">
        <v>2</v>
      </c>
      <c r="K29" s="4" t="s">
        <v>30</v>
      </c>
      <c r="L29" s="4">
        <v>1730</v>
      </c>
      <c r="M29" s="4">
        <v>1730</v>
      </c>
      <c r="N29" s="4" t="s">
        <v>137</v>
      </c>
      <c r="O29" s="4" t="s">
        <v>106</v>
      </c>
      <c r="P29" s="4" t="s">
        <v>33</v>
      </c>
      <c r="Q29" s="4">
        <v>0</v>
      </c>
      <c r="R29" s="7">
        <v>45270.0000115741</v>
      </c>
      <c r="S29" s="6">
        <v>45292</v>
      </c>
      <c r="T29" s="4" t="s">
        <v>34</v>
      </c>
      <c r="U29" s="4">
        <v>1730</v>
      </c>
      <c r="V29" s="4">
        <v>0</v>
      </c>
      <c r="W29" s="4">
        <v>0</v>
      </c>
      <c r="X29" s="4" t="s">
        <v>138</v>
      </c>
      <c r="Y2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1"/>
  <sheetViews>
    <sheetView tabSelected="1" workbookViewId="0">
      <selection activeCell="A38" sqref="A38:D4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9" width="9" style="4"/>
    <col min="10" max="10" width="15.25" style="4" customWidth="1"/>
    <col min="11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999228171654210</v>
      </c>
      <c r="B2" s="6">
        <v>45273</v>
      </c>
      <c r="C2" s="6">
        <v>45275</v>
      </c>
      <c r="D2" s="4">
        <v>1892</v>
      </c>
      <c r="E2" s="4" t="str">
        <f>VLOOKUP(A2,HOP!A:L,12,0)</f>
        <v>1892.00</v>
      </c>
      <c r="F2" s="4" t="str">
        <f>VLOOKUP(A2,HOP!A:C,3,0)</f>
        <v>4146550</v>
      </c>
      <c r="G2" s="4">
        <f>D2-E2</f>
        <v>0</v>
      </c>
      <c r="H2" s="4" t="str">
        <f>$H$1&amp;F2</f>
        <v>，4146550</v>
      </c>
      <c r="I2" s="4" t="str">
        <f>VLOOKUP(A2,HOP!A:U,21,0)</f>
        <v>直连</v>
      </c>
    </row>
    <row r="3" s="4" customFormat="1" spans="1:9">
      <c r="A3" s="5">
        <v>999228212244276</v>
      </c>
      <c r="B3" s="6">
        <v>45273</v>
      </c>
      <c r="C3" s="6">
        <v>45275</v>
      </c>
      <c r="D3" s="4">
        <v>1892</v>
      </c>
      <c r="E3" s="4" t="str">
        <f>VLOOKUP(A3,HOP!A:L,12,0)</f>
        <v>1892.00</v>
      </c>
      <c r="F3" s="4" t="str">
        <f>VLOOKUP(A3,HOP!A:C,3,0)</f>
        <v>4151051</v>
      </c>
      <c r="G3" s="4">
        <f t="shared" ref="G3:G28" si="0">D3-E3</f>
        <v>0</v>
      </c>
      <c r="H3" s="4" t="str">
        <f t="shared" ref="H3:H28" si="1">$H$1&amp;F3</f>
        <v>，4151051</v>
      </c>
      <c r="I3" s="4" t="str">
        <f>VLOOKUP(A3,HOP!A:U,21,0)</f>
        <v>直连</v>
      </c>
    </row>
    <row r="4" s="4" customFormat="1" spans="1:9">
      <c r="A4" s="5">
        <v>999229340022334</v>
      </c>
      <c r="B4" s="6">
        <v>45273</v>
      </c>
      <c r="C4" s="6">
        <v>45275</v>
      </c>
      <c r="D4" s="4">
        <v>1554</v>
      </c>
      <c r="E4" s="4" t="str">
        <f>VLOOKUP(A4,HOP!A:L,12,0)</f>
        <v>1554.00</v>
      </c>
      <c r="F4" s="4" t="str">
        <f>VLOOKUP(A4,HOP!A:C,3,0)</f>
        <v>4395132</v>
      </c>
      <c r="G4" s="4">
        <f t="shared" si="0"/>
        <v>0</v>
      </c>
      <c r="H4" s="4" t="str">
        <f t="shared" si="1"/>
        <v>，4395132</v>
      </c>
      <c r="I4" s="4" t="str">
        <f>VLOOKUP(A4,HOP!A:U,21,0)</f>
        <v>直连</v>
      </c>
    </row>
    <row r="5" s="4" customFormat="1" spans="1:9">
      <c r="A5" s="5">
        <v>999229349651220</v>
      </c>
      <c r="B5" s="6">
        <v>45273</v>
      </c>
      <c r="C5" s="6">
        <v>45275</v>
      </c>
      <c r="D5" s="4">
        <v>1554</v>
      </c>
      <c r="E5" s="4" t="str">
        <f>VLOOKUP(A5,HOP!A:L,12,0)</f>
        <v>1554.00</v>
      </c>
      <c r="F5" s="4" t="str">
        <f>VLOOKUP(A5,HOP!A:C,3,0)</f>
        <v>4401295</v>
      </c>
      <c r="G5" s="4">
        <f t="shared" si="0"/>
        <v>0</v>
      </c>
      <c r="H5" s="4" t="str">
        <f t="shared" si="1"/>
        <v>，4401295</v>
      </c>
      <c r="I5" s="4" t="str">
        <f>VLOOKUP(A5,HOP!A:U,21,0)</f>
        <v>直连</v>
      </c>
    </row>
    <row r="6" s="4" customFormat="1" hidden="1" spans="1:10">
      <c r="A6" s="5">
        <v>999229384309696</v>
      </c>
      <c r="B6" s="6">
        <v>45274</v>
      </c>
      <c r="C6" s="6">
        <v>45275</v>
      </c>
      <c r="D6" s="4">
        <v>497</v>
      </c>
      <c r="E6" s="4">
        <v>497</v>
      </c>
      <c r="F6" s="8" t="s">
        <v>140</v>
      </c>
      <c r="G6" s="4">
        <f t="shared" si="0"/>
        <v>0</v>
      </c>
      <c r="H6" s="4" t="str">
        <f t="shared" si="1"/>
        <v>，202312132017220077</v>
      </c>
      <c r="I6" s="4" t="e">
        <f>VLOOKUP(A6,HOP!A:U,21,0)</f>
        <v>#N/A</v>
      </c>
      <c r="J6" s="4">
        <v>12.13</v>
      </c>
    </row>
    <row r="7" s="4" customFormat="1" spans="1:11">
      <c r="A7" s="5">
        <v>999228542884974</v>
      </c>
      <c r="B7" s="6">
        <v>45252</v>
      </c>
      <c r="C7" s="6">
        <v>45255</v>
      </c>
      <c r="D7" s="4">
        <v>700</v>
      </c>
      <c r="E7" s="4" t="e">
        <f>VLOOKUP(A7,HOP!A:L,12,0)</f>
        <v>#N/A</v>
      </c>
      <c r="F7" s="4">
        <v>4260309</v>
      </c>
      <c r="G7" s="4" t="e">
        <f t="shared" si="0"/>
        <v>#N/A</v>
      </c>
      <c r="H7" s="4" t="str">
        <f t="shared" si="1"/>
        <v>，4260309</v>
      </c>
      <c r="I7" s="4" t="s">
        <v>141</v>
      </c>
      <c r="J7" s="4" t="s">
        <v>142</v>
      </c>
      <c r="K7" s="4" t="s">
        <v>143</v>
      </c>
    </row>
    <row r="8" s="4" customFormat="1" spans="1:9">
      <c r="A8" s="5">
        <v>999228142934919</v>
      </c>
      <c r="B8" s="6">
        <v>45273</v>
      </c>
      <c r="C8" s="6">
        <v>45276</v>
      </c>
      <c r="D8" s="4">
        <v>2280</v>
      </c>
      <c r="E8" s="4" t="str">
        <f>VLOOKUP(A8,HOP!A:L,12,0)</f>
        <v>2280.00</v>
      </c>
      <c r="F8" s="4" t="str">
        <f>VLOOKUP(A8,HOP!A:C,3,0)</f>
        <v>4138459</v>
      </c>
      <c r="G8" s="4">
        <f t="shared" si="0"/>
        <v>0</v>
      </c>
      <c r="H8" s="4" t="str">
        <f t="shared" si="1"/>
        <v>，4138459</v>
      </c>
      <c r="I8" s="4" t="str">
        <f>VLOOKUP(A8,HOP!A:U,21,0)</f>
        <v>直连</v>
      </c>
    </row>
    <row r="9" s="4" customFormat="1" hidden="1" spans="1:10">
      <c r="A9" s="5">
        <v>999229285802864</v>
      </c>
      <c r="B9" s="6">
        <v>45275</v>
      </c>
      <c r="C9" s="6">
        <v>45276</v>
      </c>
      <c r="D9" s="4">
        <v>665</v>
      </c>
      <c r="E9" s="4">
        <v>665</v>
      </c>
      <c r="F9" s="8" t="s">
        <v>144</v>
      </c>
      <c r="G9" s="4">
        <f t="shared" si="0"/>
        <v>0</v>
      </c>
      <c r="H9" s="4" t="str">
        <f t="shared" si="1"/>
        <v>，202312021215410020</v>
      </c>
      <c r="I9" s="4" t="e">
        <f>VLOOKUP(A9,HOP!A:U,21,0)</f>
        <v>#N/A</v>
      </c>
      <c r="J9" s="4">
        <v>12.2</v>
      </c>
    </row>
    <row r="10" s="4" customFormat="1" spans="1:9">
      <c r="A10" s="5">
        <v>999228327919697</v>
      </c>
      <c r="B10" s="6">
        <v>45275</v>
      </c>
      <c r="C10" s="6">
        <v>45278</v>
      </c>
      <c r="D10" s="4">
        <v>2260</v>
      </c>
      <c r="E10" s="4" t="str">
        <f>VLOOKUP(A10,HOP!A:L,12,0)</f>
        <v>2260.00</v>
      </c>
      <c r="F10" s="4" t="str">
        <f>VLOOKUP(A10,HOP!A:C,3,0)</f>
        <v>4196496</v>
      </c>
      <c r="G10" s="4">
        <f t="shared" si="0"/>
        <v>0</v>
      </c>
      <c r="H10" s="4" t="str">
        <f t="shared" si="1"/>
        <v>，4196496</v>
      </c>
      <c r="I10" s="4" t="str">
        <f>VLOOKUP(A10,HOP!A:U,21,0)</f>
        <v>直连</v>
      </c>
    </row>
    <row r="11" s="4" customFormat="1" spans="1:9">
      <c r="A11" s="5">
        <v>999228443599098</v>
      </c>
      <c r="B11" s="6">
        <v>45276</v>
      </c>
      <c r="C11" s="6">
        <v>45278</v>
      </c>
      <c r="D11" s="4">
        <v>1467</v>
      </c>
      <c r="E11" s="4" t="str">
        <f>VLOOKUP(A11,HOP!A:L,12,0)</f>
        <v>1467.00</v>
      </c>
      <c r="F11" s="4" t="str">
        <f>VLOOKUP(A11,HOP!A:C,3,0)</f>
        <v>4245364</v>
      </c>
      <c r="G11" s="4">
        <f t="shared" si="0"/>
        <v>0</v>
      </c>
      <c r="H11" s="4" t="str">
        <f t="shared" si="1"/>
        <v>，4245364</v>
      </c>
      <c r="I11" s="4" t="str">
        <f>VLOOKUP(A11,HOP!A:U,21,0)</f>
        <v>直连</v>
      </c>
    </row>
    <row r="12" s="4" customFormat="1" spans="1:9">
      <c r="A12" s="5">
        <v>999228511884178</v>
      </c>
      <c r="B12" s="6">
        <v>45276</v>
      </c>
      <c r="C12" s="6">
        <v>45278</v>
      </c>
      <c r="D12" s="4">
        <v>1456</v>
      </c>
      <c r="E12" s="4" t="str">
        <f>VLOOKUP(A12,HOP!A:L,12,0)</f>
        <v>1456.00</v>
      </c>
      <c r="F12" s="4" t="str">
        <f>VLOOKUP(A12,HOP!A:C,3,0)</f>
        <v>4269406</v>
      </c>
      <c r="G12" s="4">
        <f t="shared" si="0"/>
        <v>0</v>
      </c>
      <c r="H12" s="4" t="str">
        <f t="shared" si="1"/>
        <v>，4269406</v>
      </c>
      <c r="I12" s="4" t="str">
        <f>VLOOKUP(A12,HOP!A:U,21,0)</f>
        <v>直连</v>
      </c>
    </row>
    <row r="13" s="4" customFormat="1" spans="1:9">
      <c r="A13" s="5">
        <v>28561283803</v>
      </c>
      <c r="B13" s="6">
        <v>45276</v>
      </c>
      <c r="C13" s="6">
        <v>45278</v>
      </c>
      <c r="D13" s="4">
        <v>1456</v>
      </c>
      <c r="E13" s="4" t="str">
        <f>VLOOKUP(A13,HOP!A:L,12,0)</f>
        <v>1456.00</v>
      </c>
      <c r="F13" s="4" t="str">
        <f>VLOOKUP(A13,HOP!A:C,3,0)</f>
        <v>4294875</v>
      </c>
      <c r="G13" s="4">
        <f t="shared" si="0"/>
        <v>0</v>
      </c>
      <c r="H13" s="4" t="str">
        <f t="shared" si="1"/>
        <v>，4294875</v>
      </c>
      <c r="I13" s="4" t="str">
        <f>VLOOKUP(A13,HOP!A:U,21,0)</f>
        <v>直连</v>
      </c>
    </row>
    <row r="14" s="4" customFormat="1" spans="1:9">
      <c r="A14" s="5">
        <v>999228731648314</v>
      </c>
      <c r="B14" s="6">
        <v>45276</v>
      </c>
      <c r="C14" s="6">
        <v>45278</v>
      </c>
      <c r="D14" s="4">
        <v>4134</v>
      </c>
      <c r="E14" s="4" t="str">
        <f>VLOOKUP(A14,HOP!A:L,12,0)</f>
        <v>4134.00</v>
      </c>
      <c r="F14" s="4" t="str">
        <f>VLOOKUP(A14,HOP!A:C,3,0)</f>
        <v>4340748</v>
      </c>
      <c r="G14" s="4">
        <f t="shared" si="0"/>
        <v>0</v>
      </c>
      <c r="H14" s="4" t="str">
        <f t="shared" si="1"/>
        <v>，4340748</v>
      </c>
      <c r="I14" s="4" t="str">
        <f>VLOOKUP(A14,HOP!A:U,21,0)</f>
        <v>直连</v>
      </c>
    </row>
    <row r="15" s="4" customFormat="1" spans="1:9">
      <c r="A15" s="5">
        <v>999229296506298</v>
      </c>
      <c r="B15" s="6">
        <v>45276</v>
      </c>
      <c r="C15" s="6">
        <v>45278</v>
      </c>
      <c r="D15" s="4">
        <v>2215</v>
      </c>
      <c r="E15" s="4" t="str">
        <f>VLOOKUP(A15,HOP!A:L,12,0)</f>
        <v>2215.00</v>
      </c>
      <c r="F15" s="4" t="str">
        <f>VLOOKUP(A15,HOP!A:C,3,0)</f>
        <v>4375963</v>
      </c>
      <c r="G15" s="4">
        <f t="shared" si="0"/>
        <v>0</v>
      </c>
      <c r="H15" s="4" t="str">
        <f t="shared" si="1"/>
        <v>，4375963</v>
      </c>
      <c r="I15" s="4" t="str">
        <f>VLOOKUP(A15,HOP!A:U,21,0)</f>
        <v>直连</v>
      </c>
    </row>
    <row r="16" s="4" customFormat="1" spans="1:9">
      <c r="A16" s="5">
        <v>999229330967661</v>
      </c>
      <c r="B16" s="6">
        <v>45276</v>
      </c>
      <c r="C16" s="6">
        <v>45278</v>
      </c>
      <c r="D16" s="4">
        <v>2246</v>
      </c>
      <c r="E16" s="4" t="str">
        <f>VLOOKUP(A16,HOP!A:L,12,0)</f>
        <v>2246.00</v>
      </c>
      <c r="F16" s="4" t="str">
        <f>VLOOKUP(A16,HOP!A:C,3,0)</f>
        <v>4385925</v>
      </c>
      <c r="G16" s="4">
        <f t="shared" si="0"/>
        <v>0</v>
      </c>
      <c r="H16" s="4" t="str">
        <f t="shared" si="1"/>
        <v>，4385925</v>
      </c>
      <c r="I16" s="4" t="str">
        <f>VLOOKUP(A16,HOP!A:U,21,0)</f>
        <v>直连</v>
      </c>
    </row>
    <row r="17" s="4" customFormat="1" spans="1:9">
      <c r="A17" s="5">
        <v>999229368695575</v>
      </c>
      <c r="B17" s="6">
        <v>45276</v>
      </c>
      <c r="C17" s="6">
        <v>45278</v>
      </c>
      <c r="D17" s="4">
        <v>2194</v>
      </c>
      <c r="E17" s="4" t="str">
        <f>VLOOKUP(A17,HOP!A:L,12,0)</f>
        <v>2194.00</v>
      </c>
      <c r="F17" s="4" t="str">
        <f>VLOOKUP(A17,HOP!A:C,3,0)</f>
        <v>4418934</v>
      </c>
      <c r="G17" s="4">
        <f t="shared" si="0"/>
        <v>0</v>
      </c>
      <c r="H17" s="4" t="str">
        <f t="shared" si="1"/>
        <v>，4418934</v>
      </c>
      <c r="I17" s="4" t="str">
        <f>VLOOKUP(A17,HOP!A:U,21,0)</f>
        <v>直连</v>
      </c>
    </row>
    <row r="18" s="4" customFormat="1" spans="1:9">
      <c r="A18" s="5">
        <v>999229375429163</v>
      </c>
      <c r="B18" s="6">
        <v>45276</v>
      </c>
      <c r="C18" s="6">
        <v>45278</v>
      </c>
      <c r="D18" s="4">
        <v>2194</v>
      </c>
      <c r="E18" s="4" t="str">
        <f>VLOOKUP(A18,HOP!A:L,12,0)</f>
        <v>2194.00</v>
      </c>
      <c r="F18" s="4" t="str">
        <f>VLOOKUP(A18,HOP!A:C,3,0)</f>
        <v>4421494</v>
      </c>
      <c r="G18" s="4">
        <f t="shared" si="0"/>
        <v>0</v>
      </c>
      <c r="H18" s="4" t="str">
        <f t="shared" si="1"/>
        <v>，4421494</v>
      </c>
      <c r="I18" s="4" t="str">
        <f>VLOOKUP(A18,HOP!A:U,21,0)</f>
        <v>直连</v>
      </c>
    </row>
    <row r="19" s="4" customFormat="1" ht="12" customHeight="1" spans="1:9">
      <c r="A19" s="5">
        <v>999228261820903</v>
      </c>
      <c r="B19" s="6">
        <v>45275</v>
      </c>
      <c r="C19" s="6">
        <v>45277</v>
      </c>
      <c r="D19" s="4">
        <v>1606</v>
      </c>
      <c r="E19" s="4" t="str">
        <f>VLOOKUP(A19,HOP!A:L,12,0)</f>
        <v>1606.00</v>
      </c>
      <c r="F19" s="4" t="str">
        <f>VLOOKUP(A19,HOP!A:C,3,0)</f>
        <v>4166215</v>
      </c>
      <c r="G19" s="4">
        <f t="shared" si="0"/>
        <v>0</v>
      </c>
      <c r="H19" s="4" t="str">
        <f t="shared" si="1"/>
        <v>，4166215</v>
      </c>
      <c r="I19" s="4" t="str">
        <f>VLOOKUP(A19,HOP!A:U,21,0)</f>
        <v>直连</v>
      </c>
    </row>
    <row r="20" s="4" customFormat="1" spans="1:9">
      <c r="A20" s="5">
        <v>999228565816424</v>
      </c>
      <c r="B20" s="6">
        <v>45275</v>
      </c>
      <c r="C20" s="6">
        <v>45277</v>
      </c>
      <c r="D20" s="4">
        <v>4818</v>
      </c>
      <c r="E20" s="4" t="str">
        <f>VLOOKUP(A20,HOP!A:L,12,0)</f>
        <v>4818.00</v>
      </c>
      <c r="F20" s="4" t="str">
        <f>VLOOKUP(A20,HOP!A:C,3,0)</f>
        <v>4295879</v>
      </c>
      <c r="G20" s="4">
        <f t="shared" si="0"/>
        <v>0</v>
      </c>
      <c r="H20" s="4" t="str">
        <f t="shared" si="1"/>
        <v>，4295879</v>
      </c>
      <c r="I20" s="4" t="str">
        <f>VLOOKUP(A20,HOP!A:U,21,0)</f>
        <v>直连</v>
      </c>
    </row>
    <row r="21" s="4" customFormat="1" spans="1:9">
      <c r="A21" s="5">
        <v>999228565954825</v>
      </c>
      <c r="B21" s="6">
        <v>45275</v>
      </c>
      <c r="C21" s="6">
        <v>45277</v>
      </c>
      <c r="D21" s="4">
        <v>3212</v>
      </c>
      <c r="E21" s="4" t="str">
        <f>VLOOKUP(A21,HOP!A:L,12,0)</f>
        <v>3212.00</v>
      </c>
      <c r="F21" s="4" t="str">
        <f>VLOOKUP(A21,HOP!A:C,3,0)</f>
        <v>4295899</v>
      </c>
      <c r="G21" s="4">
        <f t="shared" si="0"/>
        <v>0</v>
      </c>
      <c r="H21" s="4" t="str">
        <f t="shared" si="1"/>
        <v>，4295899</v>
      </c>
      <c r="I21" s="4" t="str">
        <f>VLOOKUP(A21,HOP!A:U,21,0)</f>
        <v>直连</v>
      </c>
    </row>
    <row r="22" s="4" customFormat="1" spans="1:9">
      <c r="A22" s="5">
        <v>999229285001535</v>
      </c>
      <c r="B22" s="6">
        <v>45275</v>
      </c>
      <c r="C22" s="6">
        <v>45277</v>
      </c>
      <c r="D22" s="4">
        <v>2369</v>
      </c>
      <c r="E22" s="4" t="str">
        <f>VLOOKUP(A22,HOP!A:L,12,0)</f>
        <v>2369.00</v>
      </c>
      <c r="F22" s="4" t="str">
        <f>VLOOKUP(A22,HOP!A:C,3,0)</f>
        <v>4364345</v>
      </c>
      <c r="G22" s="4">
        <f t="shared" si="0"/>
        <v>0</v>
      </c>
      <c r="H22" s="4" t="str">
        <f t="shared" si="1"/>
        <v>，4364345</v>
      </c>
      <c r="I22" s="4" t="str">
        <f>VLOOKUP(A22,HOP!A:U,21,0)</f>
        <v>直连</v>
      </c>
    </row>
    <row r="23" s="4" customFormat="1" spans="1:9">
      <c r="A23" s="5">
        <v>999229304829771</v>
      </c>
      <c r="B23" s="6">
        <v>45275</v>
      </c>
      <c r="C23" s="6">
        <v>45277</v>
      </c>
      <c r="D23" s="4">
        <v>2369</v>
      </c>
      <c r="E23" s="4" t="str">
        <f>VLOOKUP(A23,HOP!A:L,12,0)</f>
        <v>2369.00</v>
      </c>
      <c r="F23" s="4" t="str">
        <f>VLOOKUP(A23,HOP!A:C,3,0)</f>
        <v>4379258</v>
      </c>
      <c r="G23" s="4">
        <f t="shared" si="0"/>
        <v>0</v>
      </c>
      <c r="H23" s="4" t="str">
        <f t="shared" si="1"/>
        <v>，4379258</v>
      </c>
      <c r="I23" s="4" t="str">
        <f>VLOOKUP(A23,HOP!A:U,21,0)</f>
        <v>直连</v>
      </c>
    </row>
    <row r="24" s="4" customFormat="1" spans="1:9">
      <c r="A24" s="5">
        <v>999229308767182</v>
      </c>
      <c r="B24" s="6">
        <v>45275</v>
      </c>
      <c r="C24" s="6">
        <v>45277</v>
      </c>
      <c r="D24" s="4">
        <v>2431</v>
      </c>
      <c r="E24" s="4" t="str">
        <f>VLOOKUP(A24,HOP!A:L,12,0)</f>
        <v>2431.00</v>
      </c>
      <c r="F24" s="4" t="str">
        <f>VLOOKUP(A24,HOP!A:C,3,0)</f>
        <v>4382793</v>
      </c>
      <c r="G24" s="4">
        <f t="shared" si="0"/>
        <v>0</v>
      </c>
      <c r="H24" s="4" t="str">
        <f t="shared" si="1"/>
        <v>，4382793</v>
      </c>
      <c r="I24" s="4" t="str">
        <f>VLOOKUP(A24,HOP!A:U,21,0)</f>
        <v>直连</v>
      </c>
    </row>
    <row r="25" s="4" customFormat="1" spans="1:9">
      <c r="A25" s="5">
        <v>999229338001171</v>
      </c>
      <c r="B25" s="6">
        <v>45275</v>
      </c>
      <c r="C25" s="6">
        <v>45277</v>
      </c>
      <c r="D25" s="4">
        <v>2473</v>
      </c>
      <c r="E25" s="4" t="str">
        <f>VLOOKUP(A25,HOP!A:L,12,0)</f>
        <v>2473.00</v>
      </c>
      <c r="F25" s="4" t="str">
        <f>VLOOKUP(A25,HOP!A:C,3,0)</f>
        <v>4391721</v>
      </c>
      <c r="G25" s="4">
        <f t="shared" si="0"/>
        <v>0</v>
      </c>
      <c r="H25" s="4" t="str">
        <f t="shared" si="1"/>
        <v>，4391721</v>
      </c>
      <c r="I25" s="4" t="str">
        <f>VLOOKUP(A25,HOP!A:U,21,0)</f>
        <v>直连</v>
      </c>
    </row>
    <row r="26" s="4" customFormat="1" spans="1:9">
      <c r="A26" s="5">
        <v>999229347327624</v>
      </c>
      <c r="B26" s="6">
        <v>45275</v>
      </c>
      <c r="C26" s="6">
        <v>45277</v>
      </c>
      <c r="D26" s="4">
        <v>1730</v>
      </c>
      <c r="E26" s="4" t="str">
        <f>VLOOKUP(A26,HOP!A:L,12,0)</f>
        <v>1730.00</v>
      </c>
      <c r="F26" s="4" t="str">
        <f>VLOOKUP(A26,HOP!A:C,3,0)</f>
        <v>4398635</v>
      </c>
      <c r="G26" s="4">
        <f t="shared" si="0"/>
        <v>0</v>
      </c>
      <c r="H26" s="4" t="str">
        <f t="shared" si="1"/>
        <v>，4398635</v>
      </c>
      <c r="I26" s="4" t="str">
        <f>VLOOKUP(A26,HOP!A:U,21,0)</f>
        <v>直连</v>
      </c>
    </row>
    <row r="27" s="4" customFormat="1" spans="1:9">
      <c r="A27" s="5">
        <v>999229358443851</v>
      </c>
      <c r="B27" s="6">
        <v>45275</v>
      </c>
      <c r="C27" s="6">
        <v>45277</v>
      </c>
      <c r="D27" s="4">
        <v>1730</v>
      </c>
      <c r="E27" s="4" t="str">
        <f>VLOOKUP(A27,HOP!A:L,12,0)</f>
        <v>1730.00</v>
      </c>
      <c r="F27" s="4" t="str">
        <f>VLOOKUP(A27,HOP!A:C,3,0)</f>
        <v>4408490</v>
      </c>
      <c r="G27" s="4">
        <f t="shared" si="0"/>
        <v>0</v>
      </c>
      <c r="H27" s="4" t="str">
        <f t="shared" si="1"/>
        <v>，4408490</v>
      </c>
      <c r="I27" s="4" t="str">
        <f>VLOOKUP(A27,HOP!A:U,21,0)</f>
        <v>直连</v>
      </c>
    </row>
    <row r="28" s="4" customFormat="1" spans="1:9">
      <c r="A28" s="5">
        <v>999229362185665</v>
      </c>
      <c r="B28" s="6">
        <v>45275</v>
      </c>
      <c r="C28" s="6">
        <v>45277</v>
      </c>
      <c r="D28" s="4">
        <v>1730</v>
      </c>
      <c r="E28" s="4" t="str">
        <f>VLOOKUP(A28,HOP!A:L,12,0)</f>
        <v>1730.00</v>
      </c>
      <c r="F28" s="4" t="str">
        <f>VLOOKUP(A28,HOP!A:C,3,0)</f>
        <v>4412358</v>
      </c>
      <c r="G28" s="4">
        <f t="shared" si="0"/>
        <v>0</v>
      </c>
      <c r="H28" s="4" t="str">
        <f t="shared" si="1"/>
        <v>，4412358</v>
      </c>
      <c r="I28" s="4" t="str">
        <f>VLOOKUP(A28,HOP!A:U,21,0)</f>
        <v>直连</v>
      </c>
    </row>
    <row r="30" spans="4:4">
      <c r="D30" s="4">
        <f>SUM(D2:D29)</f>
        <v>55124</v>
      </c>
    </row>
    <row r="38" spans="1:4">
      <c r="A38" s="4" t="s">
        <v>145</v>
      </c>
      <c r="C38" s="4">
        <v>53962</v>
      </c>
      <c r="D38" s="4">
        <v>59148.1</v>
      </c>
    </row>
    <row r="39" spans="1:4">
      <c r="A39" s="4" t="s">
        <v>146</v>
      </c>
      <c r="C39" s="4">
        <v>1162</v>
      </c>
      <c r="D39" s="4">
        <v>1273.68</v>
      </c>
    </row>
    <row r="40" spans="1:4">
      <c r="A40" s="4" t="s">
        <v>147</v>
      </c>
      <c r="C40" s="4">
        <f>SUBTOTAL(9,C38:C39)</f>
        <v>55124</v>
      </c>
      <c r="D40" s="4">
        <f>SUBTOTAL(9,D38:D39)</f>
        <v>60421.78</v>
      </c>
    </row>
    <row r="41" spans="1:1">
      <c r="A41" s="4" t="s">
        <v>148</v>
      </c>
    </row>
  </sheetData>
  <autoFilter ref="A1:XFD30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3">
        <v>999229375429163</v>
      </c>
      <c r="B2" s="1" t="s">
        <v>168</v>
      </c>
      <c r="C2" s="1" t="s">
        <v>169</v>
      </c>
      <c r="D2" s="1" t="s">
        <v>170</v>
      </c>
      <c r="E2" s="1" t="s">
        <v>171</v>
      </c>
      <c r="F2" s="1" t="s">
        <v>172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141</v>
      </c>
      <c r="V2" s="1" t="s">
        <v>184</v>
      </c>
    </row>
    <row r="3" s="1" customFormat="1" spans="1:22">
      <c r="A3" s="3">
        <v>999229368695575</v>
      </c>
      <c r="B3" s="1" t="s">
        <v>168</v>
      </c>
      <c r="C3" s="1" t="s">
        <v>185</v>
      </c>
      <c r="D3" s="1" t="s">
        <v>170</v>
      </c>
      <c r="E3" s="1" t="s">
        <v>186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175</v>
      </c>
      <c r="L3" s="1" t="s">
        <v>175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187</v>
      </c>
      <c r="S3" s="1" t="s">
        <v>182</v>
      </c>
      <c r="T3" s="1" t="s">
        <v>183</v>
      </c>
      <c r="U3" s="1" t="s">
        <v>141</v>
      </c>
      <c r="V3" s="1" t="s">
        <v>184</v>
      </c>
    </row>
    <row r="4" s="1" customFormat="1" spans="1:22">
      <c r="A4" s="3">
        <v>999229362185665</v>
      </c>
      <c r="B4" s="1" t="s">
        <v>188</v>
      </c>
      <c r="C4" s="1" t="s">
        <v>189</v>
      </c>
      <c r="D4" s="1" t="s">
        <v>190</v>
      </c>
      <c r="E4" s="1" t="s">
        <v>191</v>
      </c>
      <c r="F4" s="1" t="s">
        <v>192</v>
      </c>
      <c r="G4" s="1" t="s">
        <v>193</v>
      </c>
      <c r="H4" s="1" t="s">
        <v>174</v>
      </c>
      <c r="I4" s="1" t="s">
        <v>194</v>
      </c>
      <c r="J4" s="1" t="s">
        <v>176</v>
      </c>
      <c r="K4" s="1" t="s">
        <v>194</v>
      </c>
      <c r="L4" s="1" t="s">
        <v>194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195</v>
      </c>
      <c r="S4" s="1" t="s">
        <v>182</v>
      </c>
      <c r="T4" s="1" t="s">
        <v>183</v>
      </c>
      <c r="U4" s="1" t="s">
        <v>141</v>
      </c>
      <c r="V4" s="1" t="s">
        <v>184</v>
      </c>
    </row>
    <row r="5" s="1" customFormat="1" spans="1:22">
      <c r="A5" s="3">
        <v>999229358443851</v>
      </c>
      <c r="B5" s="1" t="s">
        <v>196</v>
      </c>
      <c r="C5" s="1" t="s">
        <v>197</v>
      </c>
      <c r="D5" s="1" t="s">
        <v>190</v>
      </c>
      <c r="E5" s="1" t="s">
        <v>198</v>
      </c>
      <c r="F5" s="1" t="s">
        <v>192</v>
      </c>
      <c r="G5" s="1" t="s">
        <v>193</v>
      </c>
      <c r="H5" s="1" t="s">
        <v>174</v>
      </c>
      <c r="I5" s="1" t="s">
        <v>194</v>
      </c>
      <c r="J5" s="1" t="s">
        <v>176</v>
      </c>
      <c r="K5" s="1" t="s">
        <v>194</v>
      </c>
      <c r="L5" s="1" t="s">
        <v>194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199</v>
      </c>
      <c r="S5" s="1" t="s">
        <v>182</v>
      </c>
      <c r="T5" s="1" t="s">
        <v>183</v>
      </c>
      <c r="U5" s="1" t="s">
        <v>141</v>
      </c>
      <c r="V5" s="1" t="s">
        <v>184</v>
      </c>
    </row>
    <row r="6" s="1" customFormat="1" spans="1:22">
      <c r="A6" s="3">
        <v>999229349651220</v>
      </c>
      <c r="B6" s="1" t="s">
        <v>200</v>
      </c>
      <c r="C6" s="1" t="s">
        <v>201</v>
      </c>
      <c r="D6" s="1" t="s">
        <v>170</v>
      </c>
      <c r="E6" s="1" t="s">
        <v>202</v>
      </c>
      <c r="F6" s="1" t="s">
        <v>203</v>
      </c>
      <c r="G6" s="1" t="s">
        <v>192</v>
      </c>
      <c r="H6" s="1" t="s">
        <v>174</v>
      </c>
      <c r="I6" s="1" t="s">
        <v>204</v>
      </c>
      <c r="J6" s="1" t="s">
        <v>176</v>
      </c>
      <c r="K6" s="1" t="s">
        <v>204</v>
      </c>
      <c r="L6" s="1" t="s">
        <v>204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205</v>
      </c>
      <c r="S6" s="1" t="s">
        <v>182</v>
      </c>
      <c r="T6" s="1" t="s">
        <v>183</v>
      </c>
      <c r="U6" s="1" t="s">
        <v>141</v>
      </c>
      <c r="V6" s="1" t="s">
        <v>184</v>
      </c>
    </row>
    <row r="7" s="1" customFormat="1" spans="1:22">
      <c r="A7" s="3">
        <v>999229347327624</v>
      </c>
      <c r="B7" s="1" t="s">
        <v>206</v>
      </c>
      <c r="C7" s="1" t="s">
        <v>207</v>
      </c>
      <c r="D7" s="1" t="s">
        <v>190</v>
      </c>
      <c r="E7" s="1" t="s">
        <v>208</v>
      </c>
      <c r="F7" s="1" t="s">
        <v>192</v>
      </c>
      <c r="G7" s="1" t="s">
        <v>193</v>
      </c>
      <c r="H7" s="1" t="s">
        <v>174</v>
      </c>
      <c r="I7" s="1" t="s">
        <v>194</v>
      </c>
      <c r="J7" s="1" t="s">
        <v>176</v>
      </c>
      <c r="K7" s="1" t="s">
        <v>194</v>
      </c>
      <c r="L7" s="1" t="s">
        <v>194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209</v>
      </c>
      <c r="S7" s="1" t="s">
        <v>182</v>
      </c>
      <c r="T7" s="1" t="s">
        <v>183</v>
      </c>
      <c r="U7" s="1" t="s">
        <v>141</v>
      </c>
      <c r="V7" s="1" t="s">
        <v>184</v>
      </c>
    </row>
    <row r="8" s="1" customFormat="1" spans="1:22">
      <c r="A8" s="3">
        <v>999229340022334</v>
      </c>
      <c r="B8" s="1" t="s">
        <v>206</v>
      </c>
      <c r="C8" s="1" t="s">
        <v>210</v>
      </c>
      <c r="D8" s="1" t="s">
        <v>170</v>
      </c>
      <c r="E8" s="1" t="s">
        <v>211</v>
      </c>
      <c r="F8" s="1" t="s">
        <v>203</v>
      </c>
      <c r="G8" s="1" t="s">
        <v>192</v>
      </c>
      <c r="H8" s="1" t="s">
        <v>174</v>
      </c>
      <c r="I8" s="1" t="s">
        <v>204</v>
      </c>
      <c r="J8" s="1" t="s">
        <v>176</v>
      </c>
      <c r="K8" s="1" t="s">
        <v>204</v>
      </c>
      <c r="L8" s="1" t="s">
        <v>204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212</v>
      </c>
      <c r="S8" s="1" t="s">
        <v>182</v>
      </c>
      <c r="T8" s="1" t="s">
        <v>183</v>
      </c>
      <c r="U8" s="1" t="s">
        <v>141</v>
      </c>
      <c r="V8" s="1" t="s">
        <v>184</v>
      </c>
    </row>
    <row r="9" s="1" customFormat="1" spans="1:22">
      <c r="A9" s="3">
        <v>999229338001171</v>
      </c>
      <c r="B9" s="1" t="s">
        <v>213</v>
      </c>
      <c r="C9" s="1" t="s">
        <v>214</v>
      </c>
      <c r="D9" s="1" t="s">
        <v>215</v>
      </c>
      <c r="E9" s="1" t="s">
        <v>216</v>
      </c>
      <c r="F9" s="1" t="s">
        <v>192</v>
      </c>
      <c r="G9" s="1" t="s">
        <v>193</v>
      </c>
      <c r="H9" s="1" t="s">
        <v>174</v>
      </c>
      <c r="I9" s="1" t="s">
        <v>217</v>
      </c>
      <c r="J9" s="1" t="s">
        <v>176</v>
      </c>
      <c r="K9" s="1" t="s">
        <v>217</v>
      </c>
      <c r="L9" s="1" t="s">
        <v>217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218</v>
      </c>
      <c r="S9" s="1" t="s">
        <v>182</v>
      </c>
      <c r="T9" s="1" t="s">
        <v>183</v>
      </c>
      <c r="U9" s="1" t="s">
        <v>141</v>
      </c>
      <c r="V9" s="1" t="s">
        <v>184</v>
      </c>
    </row>
    <row r="10" s="1" customFormat="1" spans="1:22">
      <c r="A10" s="3">
        <v>999229330967661</v>
      </c>
      <c r="B10" s="1" t="s">
        <v>219</v>
      </c>
      <c r="C10" s="1" t="s">
        <v>220</v>
      </c>
      <c r="D10" s="1" t="s">
        <v>215</v>
      </c>
      <c r="E10" s="1" t="s">
        <v>221</v>
      </c>
      <c r="F10" s="1" t="s">
        <v>172</v>
      </c>
      <c r="G10" s="1" t="s">
        <v>173</v>
      </c>
      <c r="H10" s="1" t="s">
        <v>174</v>
      </c>
      <c r="I10" s="1" t="s">
        <v>222</v>
      </c>
      <c r="J10" s="1" t="s">
        <v>176</v>
      </c>
      <c r="K10" s="1" t="s">
        <v>222</v>
      </c>
      <c r="L10" s="1" t="s">
        <v>222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223</v>
      </c>
      <c r="S10" s="1" t="s">
        <v>182</v>
      </c>
      <c r="T10" s="1" t="s">
        <v>183</v>
      </c>
      <c r="U10" s="1" t="s">
        <v>141</v>
      </c>
      <c r="V10" s="1" t="s">
        <v>184</v>
      </c>
    </row>
    <row r="11" s="1" customFormat="1" spans="1:22">
      <c r="A11" s="3">
        <v>999229308767182</v>
      </c>
      <c r="B11" s="1" t="s">
        <v>219</v>
      </c>
      <c r="C11" s="1" t="s">
        <v>224</v>
      </c>
      <c r="D11" s="1" t="s">
        <v>215</v>
      </c>
      <c r="E11" s="1" t="s">
        <v>225</v>
      </c>
      <c r="F11" s="1" t="s">
        <v>192</v>
      </c>
      <c r="G11" s="1" t="s">
        <v>193</v>
      </c>
      <c r="H11" s="1" t="s">
        <v>174</v>
      </c>
      <c r="I11" s="1" t="s">
        <v>226</v>
      </c>
      <c r="J11" s="1" t="s">
        <v>176</v>
      </c>
      <c r="K11" s="1" t="s">
        <v>226</v>
      </c>
      <c r="L11" s="1" t="s">
        <v>226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180</v>
      </c>
      <c r="R11" s="1" t="s">
        <v>227</v>
      </c>
      <c r="S11" s="1" t="s">
        <v>182</v>
      </c>
      <c r="T11" s="1" t="s">
        <v>183</v>
      </c>
      <c r="U11" s="1" t="s">
        <v>141</v>
      </c>
      <c r="V11" s="1" t="s">
        <v>184</v>
      </c>
    </row>
    <row r="12" s="1" customFormat="1" spans="1:22">
      <c r="A12" s="3">
        <v>999229304829771</v>
      </c>
      <c r="B12" s="1" t="s">
        <v>228</v>
      </c>
      <c r="C12" s="1" t="s">
        <v>229</v>
      </c>
      <c r="D12" s="1" t="s">
        <v>215</v>
      </c>
      <c r="E12" s="1" t="s">
        <v>230</v>
      </c>
      <c r="F12" s="1" t="s">
        <v>192</v>
      </c>
      <c r="G12" s="1" t="s">
        <v>193</v>
      </c>
      <c r="H12" s="1" t="s">
        <v>174</v>
      </c>
      <c r="I12" s="1" t="s">
        <v>231</v>
      </c>
      <c r="J12" s="1" t="s">
        <v>176</v>
      </c>
      <c r="K12" s="1" t="s">
        <v>231</v>
      </c>
      <c r="L12" s="1" t="s">
        <v>231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180</v>
      </c>
      <c r="R12" s="1" t="s">
        <v>232</v>
      </c>
      <c r="S12" s="1" t="s">
        <v>182</v>
      </c>
      <c r="T12" s="1" t="s">
        <v>183</v>
      </c>
      <c r="U12" s="1" t="s">
        <v>141</v>
      </c>
      <c r="V12" s="1" t="s">
        <v>184</v>
      </c>
    </row>
    <row r="13" s="1" customFormat="1" spans="1:22">
      <c r="A13" s="3">
        <v>999229296506298</v>
      </c>
      <c r="B13" s="1" t="s">
        <v>228</v>
      </c>
      <c r="C13" s="1" t="s">
        <v>233</v>
      </c>
      <c r="D13" s="1" t="s">
        <v>215</v>
      </c>
      <c r="E13" s="1" t="s">
        <v>234</v>
      </c>
      <c r="F13" s="1" t="s">
        <v>172</v>
      </c>
      <c r="G13" s="1" t="s">
        <v>173</v>
      </c>
      <c r="H13" s="1" t="s">
        <v>174</v>
      </c>
      <c r="I13" s="1" t="s">
        <v>235</v>
      </c>
      <c r="J13" s="1" t="s">
        <v>176</v>
      </c>
      <c r="K13" s="1" t="s">
        <v>235</v>
      </c>
      <c r="L13" s="1" t="s">
        <v>235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180</v>
      </c>
      <c r="R13" s="1" t="s">
        <v>236</v>
      </c>
      <c r="S13" s="1" t="s">
        <v>182</v>
      </c>
      <c r="T13" s="1" t="s">
        <v>183</v>
      </c>
      <c r="U13" s="1" t="s">
        <v>141</v>
      </c>
      <c r="V13" s="1" t="s">
        <v>184</v>
      </c>
    </row>
    <row r="14" s="1" customFormat="1" spans="1:22">
      <c r="A14" s="3">
        <v>999229285001535</v>
      </c>
      <c r="B14" s="1" t="s">
        <v>237</v>
      </c>
      <c r="C14" s="1" t="s">
        <v>238</v>
      </c>
      <c r="D14" s="1" t="s">
        <v>215</v>
      </c>
      <c r="E14" s="1" t="s">
        <v>239</v>
      </c>
      <c r="F14" s="1" t="s">
        <v>192</v>
      </c>
      <c r="G14" s="1" t="s">
        <v>193</v>
      </c>
      <c r="H14" s="1" t="s">
        <v>174</v>
      </c>
      <c r="I14" s="1" t="s">
        <v>231</v>
      </c>
      <c r="J14" s="1" t="s">
        <v>176</v>
      </c>
      <c r="K14" s="1" t="s">
        <v>231</v>
      </c>
      <c r="L14" s="1" t="s">
        <v>231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180</v>
      </c>
      <c r="R14" s="1" t="s">
        <v>240</v>
      </c>
      <c r="S14" s="1" t="s">
        <v>182</v>
      </c>
      <c r="T14" s="1" t="s">
        <v>183</v>
      </c>
      <c r="U14" s="1" t="s">
        <v>141</v>
      </c>
      <c r="V14" s="1" t="s">
        <v>184</v>
      </c>
    </row>
    <row r="15" s="1" customFormat="1" spans="1:22">
      <c r="A15" s="3">
        <v>999228731648314</v>
      </c>
      <c r="B15" s="1" t="s">
        <v>241</v>
      </c>
      <c r="C15" s="1" t="s">
        <v>242</v>
      </c>
      <c r="D15" s="1" t="s">
        <v>170</v>
      </c>
      <c r="E15" s="1" t="s">
        <v>243</v>
      </c>
      <c r="F15" s="1" t="s">
        <v>172</v>
      </c>
      <c r="G15" s="1" t="s">
        <v>173</v>
      </c>
      <c r="H15" s="1" t="s">
        <v>174</v>
      </c>
      <c r="I15" s="1" t="s">
        <v>244</v>
      </c>
      <c r="J15" s="1" t="s">
        <v>176</v>
      </c>
      <c r="K15" s="1" t="s">
        <v>244</v>
      </c>
      <c r="L15" s="1" t="s">
        <v>244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180</v>
      </c>
      <c r="R15" s="1" t="s">
        <v>245</v>
      </c>
      <c r="S15" s="1" t="s">
        <v>182</v>
      </c>
      <c r="T15" s="1" t="s">
        <v>183</v>
      </c>
      <c r="U15" s="1" t="s">
        <v>141</v>
      </c>
      <c r="V15" s="1" t="s">
        <v>184</v>
      </c>
    </row>
    <row r="16" s="1" customFormat="1" spans="1:22">
      <c r="A16" s="3">
        <v>999228565954825</v>
      </c>
      <c r="B16" s="1" t="s">
        <v>246</v>
      </c>
      <c r="C16" s="1" t="s">
        <v>247</v>
      </c>
      <c r="D16" s="1" t="s">
        <v>190</v>
      </c>
      <c r="E16" s="1" t="s">
        <v>248</v>
      </c>
      <c r="F16" s="1" t="s">
        <v>192</v>
      </c>
      <c r="G16" s="1" t="s">
        <v>193</v>
      </c>
      <c r="H16" s="1" t="s">
        <v>174</v>
      </c>
      <c r="I16" s="1" t="s">
        <v>249</v>
      </c>
      <c r="J16" s="1" t="s">
        <v>176</v>
      </c>
      <c r="K16" s="1" t="s">
        <v>249</v>
      </c>
      <c r="L16" s="1" t="s">
        <v>249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180</v>
      </c>
      <c r="R16" s="1" t="s">
        <v>250</v>
      </c>
      <c r="S16" s="1" t="s">
        <v>182</v>
      </c>
      <c r="T16" s="1" t="s">
        <v>183</v>
      </c>
      <c r="U16" s="1" t="s">
        <v>141</v>
      </c>
      <c r="V16" s="1" t="s">
        <v>184</v>
      </c>
    </row>
    <row r="17" s="1" customFormat="1" spans="1:22">
      <c r="A17" s="3">
        <v>999228565816424</v>
      </c>
      <c r="B17" s="1" t="s">
        <v>246</v>
      </c>
      <c r="C17" s="1" t="s">
        <v>251</v>
      </c>
      <c r="D17" s="1" t="s">
        <v>190</v>
      </c>
      <c r="E17" s="1" t="s">
        <v>252</v>
      </c>
      <c r="F17" s="1" t="s">
        <v>192</v>
      </c>
      <c r="G17" s="1" t="s">
        <v>193</v>
      </c>
      <c r="H17" s="1" t="s">
        <v>174</v>
      </c>
      <c r="I17" s="1" t="s">
        <v>253</v>
      </c>
      <c r="J17" s="1" t="s">
        <v>176</v>
      </c>
      <c r="K17" s="1" t="s">
        <v>253</v>
      </c>
      <c r="L17" s="1" t="s">
        <v>253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180</v>
      </c>
      <c r="R17" s="1" t="s">
        <v>254</v>
      </c>
      <c r="S17" s="1" t="s">
        <v>182</v>
      </c>
      <c r="T17" s="1" t="s">
        <v>183</v>
      </c>
      <c r="U17" s="1" t="s">
        <v>141</v>
      </c>
      <c r="V17" s="1" t="s">
        <v>184</v>
      </c>
    </row>
    <row r="18" s="1" customFormat="1" spans="1:22">
      <c r="A18" s="3">
        <v>28561283803</v>
      </c>
      <c r="B18" s="1" t="s">
        <v>246</v>
      </c>
      <c r="C18" s="1" t="s">
        <v>255</v>
      </c>
      <c r="D18" s="1" t="s">
        <v>190</v>
      </c>
      <c r="E18" s="1" t="s">
        <v>256</v>
      </c>
      <c r="F18" s="1" t="s">
        <v>172</v>
      </c>
      <c r="G18" s="1" t="s">
        <v>173</v>
      </c>
      <c r="H18" s="1" t="s">
        <v>174</v>
      </c>
      <c r="I18" s="1" t="s">
        <v>257</v>
      </c>
      <c r="J18" s="1" t="s">
        <v>176</v>
      </c>
      <c r="K18" s="1" t="s">
        <v>257</v>
      </c>
      <c r="L18" s="1" t="s">
        <v>257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180</v>
      </c>
      <c r="R18" s="1" t="s">
        <v>258</v>
      </c>
      <c r="S18" s="1" t="s">
        <v>182</v>
      </c>
      <c r="T18" s="1" t="s">
        <v>183</v>
      </c>
      <c r="U18" s="1" t="s">
        <v>141</v>
      </c>
      <c r="V18" s="1" t="s">
        <v>184</v>
      </c>
    </row>
    <row r="19" s="1" customFormat="1" spans="1:22">
      <c r="A19" s="3">
        <v>999228511884178</v>
      </c>
      <c r="B19" s="1" t="s">
        <v>259</v>
      </c>
      <c r="C19" s="1" t="s">
        <v>260</v>
      </c>
      <c r="D19" s="1" t="s">
        <v>190</v>
      </c>
      <c r="E19" s="1" t="s">
        <v>261</v>
      </c>
      <c r="F19" s="1" t="s">
        <v>172</v>
      </c>
      <c r="G19" s="1" t="s">
        <v>173</v>
      </c>
      <c r="H19" s="1" t="s">
        <v>174</v>
      </c>
      <c r="I19" s="1" t="s">
        <v>257</v>
      </c>
      <c r="J19" s="1" t="s">
        <v>176</v>
      </c>
      <c r="K19" s="1" t="s">
        <v>257</v>
      </c>
      <c r="L19" s="1" t="s">
        <v>257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180</v>
      </c>
      <c r="R19" s="1" t="s">
        <v>262</v>
      </c>
      <c r="S19" s="1" t="s">
        <v>182</v>
      </c>
      <c r="T19" s="1" t="s">
        <v>183</v>
      </c>
      <c r="U19" s="1" t="s">
        <v>141</v>
      </c>
      <c r="V19" s="1" t="s">
        <v>184</v>
      </c>
    </row>
    <row r="20" s="1" customFormat="1" spans="1:22">
      <c r="A20" s="3">
        <v>999228443599098</v>
      </c>
      <c r="B20" s="1" t="s">
        <v>263</v>
      </c>
      <c r="C20" s="1" t="s">
        <v>264</v>
      </c>
      <c r="D20" s="1" t="s">
        <v>190</v>
      </c>
      <c r="E20" s="1" t="s">
        <v>265</v>
      </c>
      <c r="F20" s="1" t="s">
        <v>172</v>
      </c>
      <c r="G20" s="1" t="s">
        <v>173</v>
      </c>
      <c r="H20" s="1" t="s">
        <v>174</v>
      </c>
      <c r="I20" s="1" t="s">
        <v>266</v>
      </c>
      <c r="J20" s="1" t="s">
        <v>176</v>
      </c>
      <c r="K20" s="1" t="s">
        <v>266</v>
      </c>
      <c r="L20" s="1" t="s">
        <v>266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180</v>
      </c>
      <c r="R20" s="1" t="s">
        <v>267</v>
      </c>
      <c r="S20" s="1" t="s">
        <v>182</v>
      </c>
      <c r="T20" s="1" t="s">
        <v>183</v>
      </c>
      <c r="U20" s="1" t="s">
        <v>141</v>
      </c>
      <c r="V20" s="1" t="s">
        <v>184</v>
      </c>
    </row>
    <row r="21" s="1" customFormat="1" spans="1:22">
      <c r="A21" s="3">
        <v>999228327919697</v>
      </c>
      <c r="B21" s="1" t="s">
        <v>268</v>
      </c>
      <c r="C21" s="1" t="s">
        <v>269</v>
      </c>
      <c r="D21" s="1" t="s">
        <v>190</v>
      </c>
      <c r="E21" s="1" t="s">
        <v>270</v>
      </c>
      <c r="F21" s="1" t="s">
        <v>192</v>
      </c>
      <c r="G21" s="1" t="s">
        <v>173</v>
      </c>
      <c r="H21" s="1" t="s">
        <v>174</v>
      </c>
      <c r="I21" s="1" t="s">
        <v>271</v>
      </c>
      <c r="J21" s="1" t="s">
        <v>176</v>
      </c>
      <c r="K21" s="1" t="s">
        <v>271</v>
      </c>
      <c r="L21" s="1" t="s">
        <v>271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180</v>
      </c>
      <c r="R21" s="1" t="s">
        <v>272</v>
      </c>
      <c r="S21" s="1" t="s">
        <v>182</v>
      </c>
      <c r="T21" s="1" t="s">
        <v>183</v>
      </c>
      <c r="U21" s="1" t="s">
        <v>141</v>
      </c>
      <c r="V21" s="1" t="s">
        <v>184</v>
      </c>
    </row>
    <row r="22" s="1" customFormat="1" spans="1:22">
      <c r="A22" s="3">
        <v>999228261820903</v>
      </c>
      <c r="B22" s="1" t="s">
        <v>273</v>
      </c>
      <c r="C22" s="1" t="s">
        <v>274</v>
      </c>
      <c r="D22" s="1" t="s">
        <v>190</v>
      </c>
      <c r="E22" s="1" t="s">
        <v>275</v>
      </c>
      <c r="F22" s="1" t="s">
        <v>192</v>
      </c>
      <c r="G22" s="1" t="s">
        <v>193</v>
      </c>
      <c r="H22" s="1" t="s">
        <v>174</v>
      </c>
      <c r="I22" s="1" t="s">
        <v>276</v>
      </c>
      <c r="J22" s="1" t="s">
        <v>176</v>
      </c>
      <c r="K22" s="1" t="s">
        <v>276</v>
      </c>
      <c r="L22" s="1" t="s">
        <v>276</v>
      </c>
      <c r="M22" s="1" t="s">
        <v>177</v>
      </c>
      <c r="N22" s="1" t="s">
        <v>177</v>
      </c>
      <c r="O22" s="1" t="s">
        <v>178</v>
      </c>
      <c r="P22" s="1" t="s">
        <v>179</v>
      </c>
      <c r="Q22" s="1" t="s">
        <v>180</v>
      </c>
      <c r="R22" s="1" t="s">
        <v>277</v>
      </c>
      <c r="S22" s="1" t="s">
        <v>182</v>
      </c>
      <c r="T22" s="1" t="s">
        <v>183</v>
      </c>
      <c r="U22" s="1" t="s">
        <v>141</v>
      </c>
      <c r="V22" s="1" t="s">
        <v>184</v>
      </c>
    </row>
    <row r="23" s="1" customFormat="1" spans="1:22">
      <c r="A23" s="3">
        <v>999228212244276</v>
      </c>
      <c r="B23" s="1" t="s">
        <v>278</v>
      </c>
      <c r="C23" s="1" t="s">
        <v>279</v>
      </c>
      <c r="D23" s="1" t="s">
        <v>280</v>
      </c>
      <c r="E23" s="1" t="s">
        <v>281</v>
      </c>
      <c r="F23" s="1" t="s">
        <v>203</v>
      </c>
      <c r="G23" s="1" t="s">
        <v>192</v>
      </c>
      <c r="H23" s="1" t="s">
        <v>174</v>
      </c>
      <c r="I23" s="1" t="s">
        <v>282</v>
      </c>
      <c r="J23" s="1" t="s">
        <v>176</v>
      </c>
      <c r="K23" s="1" t="s">
        <v>282</v>
      </c>
      <c r="L23" s="1" t="s">
        <v>282</v>
      </c>
      <c r="M23" s="1" t="s">
        <v>177</v>
      </c>
      <c r="N23" s="1" t="s">
        <v>177</v>
      </c>
      <c r="O23" s="1" t="s">
        <v>178</v>
      </c>
      <c r="P23" s="1" t="s">
        <v>179</v>
      </c>
      <c r="Q23" s="1" t="s">
        <v>180</v>
      </c>
      <c r="R23" s="1" t="s">
        <v>283</v>
      </c>
      <c r="S23" s="1" t="s">
        <v>182</v>
      </c>
      <c r="T23" s="1" t="s">
        <v>183</v>
      </c>
      <c r="U23" s="1" t="s">
        <v>141</v>
      </c>
      <c r="V23" s="1" t="s">
        <v>184</v>
      </c>
    </row>
    <row r="24" s="1" customFormat="1" spans="1:22">
      <c r="A24" s="3">
        <v>999228171654210</v>
      </c>
      <c r="B24" s="1" t="s">
        <v>284</v>
      </c>
      <c r="C24" s="1" t="s">
        <v>285</v>
      </c>
      <c r="D24" s="1" t="s">
        <v>280</v>
      </c>
      <c r="E24" s="1" t="s">
        <v>286</v>
      </c>
      <c r="F24" s="1" t="s">
        <v>203</v>
      </c>
      <c r="G24" s="1" t="s">
        <v>192</v>
      </c>
      <c r="H24" s="1" t="s">
        <v>174</v>
      </c>
      <c r="I24" s="1" t="s">
        <v>282</v>
      </c>
      <c r="J24" s="1" t="s">
        <v>176</v>
      </c>
      <c r="K24" s="1" t="s">
        <v>282</v>
      </c>
      <c r="L24" s="1" t="s">
        <v>282</v>
      </c>
      <c r="M24" s="1" t="s">
        <v>177</v>
      </c>
      <c r="N24" s="1" t="s">
        <v>177</v>
      </c>
      <c r="O24" s="1" t="s">
        <v>178</v>
      </c>
      <c r="P24" s="1" t="s">
        <v>179</v>
      </c>
      <c r="Q24" s="1" t="s">
        <v>180</v>
      </c>
      <c r="R24" s="1" t="s">
        <v>287</v>
      </c>
      <c r="S24" s="1" t="s">
        <v>182</v>
      </c>
      <c r="T24" s="1" t="s">
        <v>183</v>
      </c>
      <c r="U24" s="1" t="s">
        <v>141</v>
      </c>
      <c r="V24" s="1" t="s">
        <v>184</v>
      </c>
    </row>
    <row r="25" s="1" customFormat="1" spans="1:22">
      <c r="A25" s="3">
        <v>999228142934919</v>
      </c>
      <c r="B25" s="1" t="s">
        <v>288</v>
      </c>
      <c r="C25" s="1" t="s">
        <v>289</v>
      </c>
      <c r="D25" s="1" t="s">
        <v>190</v>
      </c>
      <c r="E25" s="1" t="s">
        <v>290</v>
      </c>
      <c r="F25" s="1" t="s">
        <v>203</v>
      </c>
      <c r="G25" s="1" t="s">
        <v>172</v>
      </c>
      <c r="H25" s="1" t="s">
        <v>174</v>
      </c>
      <c r="I25" s="1" t="s">
        <v>291</v>
      </c>
      <c r="J25" s="1" t="s">
        <v>176</v>
      </c>
      <c r="K25" s="1" t="s">
        <v>291</v>
      </c>
      <c r="L25" s="1" t="s">
        <v>291</v>
      </c>
      <c r="M25" s="1" t="s">
        <v>177</v>
      </c>
      <c r="N25" s="1" t="s">
        <v>177</v>
      </c>
      <c r="O25" s="1" t="s">
        <v>178</v>
      </c>
      <c r="P25" s="1" t="s">
        <v>179</v>
      </c>
      <c r="Q25" s="1" t="s">
        <v>180</v>
      </c>
      <c r="R25" s="1" t="s">
        <v>292</v>
      </c>
      <c r="S25" s="1" t="s">
        <v>182</v>
      </c>
      <c r="T25" s="1" t="s">
        <v>183</v>
      </c>
      <c r="U25" s="1" t="s">
        <v>141</v>
      </c>
      <c r="V25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2024-01-02T02:14:16Z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CAB88F2511D74AC59694E963566A7A52_12</vt:lpwstr>
  </property>
</Properties>
</file>