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<sst xmlns="http://schemas.openxmlformats.org/spreadsheetml/2006/main" count="154" uniqueCount="108">
  <si>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</si>
  <si>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</si>
  <si>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</si>
  <si>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</si>
  <si>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</si>
  <si>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</si>
  <si>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</si>
  <si>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</si>
  <si>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</si>
  <si>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</si>
  <si>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</si>
  <si>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</si>
  <si>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</si>
  <si>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</si>
  <si>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</si>
  <si>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</si>
  <si>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</si>
  <si>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</si>
  <si>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</si>
  <si>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</si>
  <si>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</si>
  <si>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</si>
  <si>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</si>
  <si>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</si>
  <si>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</si>
  <si>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999227352047645	</t>
  </si>
  <si>
    <t>Ctrip</t>
  </si>
  <si>
    <t>正常</t>
  </si>
  <si>
    <t>[曼谷]曼谷都市酒店(Metropole Bangkok)(37197430)</t>
  </si>
  <si>
    <t>标准工作室客房&lt;2人入住&gt;</t>
  </si>
  <si>
    <t>USD</t>
  </si>
  <si>
    <t>ZOU/ZHIFANG</t>
  </si>
  <si>
    <t>CA5326240104USD</t>
  </si>
  <si>
    <t>未提现</t>
  </si>
  <si>
    <t>携程开票</t>
  </si>
  <si>
    <t xml:space="preserve">4060167	</t>
  </si>
  <si>
    <t xml:space="preserve">51444	</t>
  </si>
  <si>
    <t xml:space="preserve">999228513540084	</t>
  </si>
  <si>
    <t>[首尔]明洞设计公寓(Mmmio II Design Residence Myeongdong)(44806601)</t>
  </si>
  <si>
    <t>设计房&lt;2人入住&gt;&lt;不退款&gt;&lt;无早&gt;</t>
  </si>
  <si>
    <t>Sang/Yumei</t>
  </si>
  <si>
    <t xml:space="preserve">4270034	</t>
  </si>
  <si>
    <t xml:space="preserve">108765998|123878664	</t>
  </si>
  <si>
    <t xml:space="preserve">999228589622933	</t>
  </si>
  <si>
    <t>[伊斯坦布尔]清真寺皇宫酒店(Sultanahmet Palace Hotel)(39034111)</t>
  </si>
  <si>
    <t>标准房&lt;2人入住&gt;&lt;不退款&gt;</t>
  </si>
  <si>
    <t>XING/ZHONGYIN,Zhang/Hanyi</t>
  </si>
  <si>
    <t xml:space="preserve">4307101	</t>
  </si>
  <si>
    <t xml:space="preserve">	</t>
  </si>
  <si>
    <t>，</t>
  </si>
  <si>
    <t>A240104102743481</t>
  </si>
  <si>
    <t>USD / HKD 当前参考汇率: 7.8092</t>
  </si>
  <si>
    <t>总计： 943.98 USD/
7371.73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</si>
  <si>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</si>
  <si>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</si>
  <si>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</si>
  <si>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</si>
  <si>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</si>
  <si>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</si>
  <si>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</si>
  <si>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</si>
  <si>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</si>
  <si>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</si>
  <si>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</si>
  <si>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</si>
  <si>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</si>
  <si>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</si>
  <si>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</si>
  <si>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</si>
  <si>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</si>
  <si>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</si>
  <si>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</si>
  <si>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</si>
  <si>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4307101</t>
  </si>
  <si>
    <t>苏丹阿合麦特王宫酒店</t>
  </si>
  <si>
    <t>XING ZHONGYIN,Zhang Hanyi</t>
  </si>
  <si>
    <t>2023-12-31</t>
  </si>
  <si>
    <t>2024-01-01</t>
  </si>
  <si>
    <t>退房日周结</t>
  </si>
  <si>
    <t>896.23</t>
  </si>
  <si>
    <t>124.84</t>
  </si>
  <si>
    <t>0</t>
  </si>
  <si>
    <t>0.00</t>
  </si>
  <si>
    <t>携程盛景国际直连</t>
  </si>
  <si>
    <t>01.010677</t>
  </si>
  <si>
    <t>2023-11-23 03:52:18</t>
  </si>
  <si>
    <t>否</t>
  </si>
  <si>
    <t>汇智国际旅游发展有限公司</t>
  </si>
  <si>
    <t>直连</t>
  </si>
  <si>
    <t>土耳其</t>
  </si>
  <si>
    <t>2023-11-17</t>
  </si>
  <si>
    <t>4270034</t>
  </si>
  <si>
    <t>没有设计文旅明洞 2 号店</t>
  </si>
  <si>
    <t>Sang Yumei</t>
  </si>
  <si>
    <t>2023-12-26</t>
  </si>
  <si>
    <t>4645.86</t>
  </si>
  <si>
    <t>639.82</t>
  </si>
  <si>
    <t>2023-11-17 18:55:07</t>
  </si>
  <si>
    <t>韩国</t>
  </si>
  <si>
    <t>2023-10-12</t>
  </si>
  <si>
    <t>4060167</t>
  </si>
  <si>
    <t>曼谷都市酒店</t>
  </si>
  <si>
    <t>ZOU ZHIFANG</t>
  </si>
  <si>
    <t>2023-12-28</t>
  </si>
  <si>
    <t>1312.23</t>
  </si>
  <si>
    <t>179.32</t>
  </si>
  <si>
    <t>2023-10-12 16:04:45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</si>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</sst>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161925</xdr:colOff>
      <xdr:row>49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442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45288</v>
      </c>
      <c r="G2" s="6">
        <v>45292</v>
      </c>
      <c r="H2" s="4">
        <v>1</v>
      </c>
      <c r="I2" s="4">
        <v>4</v>
      </c>
      <c r="J2" s="4">
        <v>4</v>
      </c>
      <c r="K2" s="4" t="s">
        <v>30</v>
      </c>
      <c r="L2" s="4">
        <v>179.32</v>
      </c>
      <c r="M2" s="4">
        <v>179.32</v>
      </c>
      <c r="N2" s="4" t="s">
        <v>31</v>
      </c>
      <c r="O2" s="4" t="s">
        <v>32</v>
      </c>
      <c r="P2" s="4" t="s">
        <v>33</v>
      </c>
      <c r="Q2" s="4">
        <v>0</v>
      </c>
      <c r="R2" s="7">
        <v>45211.0000115741</v>
      </c>
      <c r="S2" s="6">
        <v>45295</v>
      </c>
      <c r="T2" s="4" t="s">
        <v>34</v>
      </c>
      <c r="U2" s="4">
        <v>179.32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45286</v>
      </c>
      <c r="G3" s="6">
        <v>45292</v>
      </c>
      <c r="H3" s="4">
        <v>1</v>
      </c>
      <c r="I3" s="4">
        <v>6</v>
      </c>
      <c r="J3" s="4">
        <v>6</v>
      </c>
      <c r="K3" s="4" t="s">
        <v>30</v>
      </c>
      <c r="L3" s="4">
        <v>639.82</v>
      </c>
      <c r="M3" s="4">
        <v>639.82</v>
      </c>
      <c r="N3" s="4" t="s">
        <v>40</v>
      </c>
      <c r="O3" s="4" t="s">
        <v>32</v>
      </c>
      <c r="P3" s="4" t="s">
        <v>33</v>
      </c>
      <c r="Q3" s="4">
        <v>0</v>
      </c>
      <c r="R3" s="7">
        <v>45247.0000115741</v>
      </c>
      <c r="S3" s="6">
        <v>45295</v>
      </c>
      <c r="T3" s="4" t="s">
        <v>34</v>
      </c>
      <c r="U3" s="4">
        <v>639.82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45291</v>
      </c>
      <c r="G4" s="6">
        <v>45292</v>
      </c>
      <c r="H4" s="4">
        <v>1</v>
      </c>
      <c r="I4" s="4">
        <v>1</v>
      </c>
      <c r="J4" s="4">
        <v>1</v>
      </c>
      <c r="K4" s="4" t="s">
        <v>30</v>
      </c>
      <c r="L4" s="4">
        <v>124.84</v>
      </c>
      <c r="M4" s="4">
        <v>124.84</v>
      </c>
      <c r="N4" s="4" t="s">
        <v>46</v>
      </c>
      <c r="O4" s="4" t="s">
        <v>32</v>
      </c>
      <c r="P4" s="4" t="s">
        <v>33</v>
      </c>
      <c r="Q4" s="4">
        <v>0</v>
      </c>
      <c r="R4" s="7">
        <v>45253.0000115741</v>
      </c>
      <c r="S4" s="6">
        <v>45295</v>
      </c>
      <c r="T4" s="4" t="s">
        <v>34</v>
      </c>
      <c r="U4" s="4">
        <v>124.84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999227352047645</v>
      </c>
      <c r="B2" s="6">
        <v>45288</v>
      </c>
      <c r="C2" s="6">
        <v>45292</v>
      </c>
      <c r="D2" s="4">
        <v>179.32</v>
      </c>
      <c r="E2" s="4" t="str">
        <f>VLOOKUP(A2,HOP!A:L,12,0)</f>
        <v>179.32</v>
      </c>
      <c r="F2" s="4" t="str">
        <f>VLOOKUP(A2,HOP!A:C,3,0)</f>
        <v>4060167</v>
      </c>
      <c r="G2" s="4">
        <f>D2-E2</f>
        <v>0</v>
      </c>
      <c r="H2" s="4" t="str">
        <f>$H$1&amp;F2</f>
        <v>，4060167</v>
      </c>
      <c r="I2" s="4" t="str">
        <f>VLOOKUP(A2,HOP!A:U,21,0)</f>
        <v>直连</v>
      </c>
    </row>
    <row r="3" s="4" customFormat="1" spans="1:9">
      <c r="A3" s="5">
        <v>999228513540084</v>
      </c>
      <c r="B3" s="6">
        <v>45286</v>
      </c>
      <c r="C3" s="6">
        <v>45292</v>
      </c>
      <c r="D3" s="4">
        <v>639.82</v>
      </c>
      <c r="E3" s="4" t="str">
        <f>VLOOKUP(A3,HOP!A:L,12,0)</f>
        <v>639.82</v>
      </c>
      <c r="F3" s="4" t="str">
        <f>VLOOKUP(A3,HOP!A:C,3,0)</f>
        <v>4270034</v>
      </c>
      <c r="G3" s="4">
        <f>D3-E3</f>
        <v>0</v>
      </c>
      <c r="H3" s="4" t="str">
        <f>$H$1&amp;F3</f>
        <v>，4270034</v>
      </c>
      <c r="I3" s="4" t="str">
        <f>VLOOKUP(A3,HOP!A:U,21,0)</f>
        <v>直连</v>
      </c>
    </row>
    <row r="4" s="4" customFormat="1" spans="1:9">
      <c r="A4" s="5">
        <v>999228589622933</v>
      </c>
      <c r="B4" s="6">
        <v>45291</v>
      </c>
      <c r="C4" s="6">
        <v>45292</v>
      </c>
      <c r="D4" s="4">
        <v>124.84</v>
      </c>
      <c r="E4" s="4" t="str">
        <f>VLOOKUP(A4,HOP!A:L,12,0)</f>
        <v>124.84</v>
      </c>
      <c r="F4" s="4" t="str">
        <f>VLOOKUP(A4,HOP!A:C,3,0)</f>
        <v>4307101</v>
      </c>
      <c r="G4" s="4">
        <f>D4-E4</f>
        <v>0</v>
      </c>
      <c r="H4" s="4" t="str">
        <f>$H$1&amp;F4</f>
        <v>，4307101</v>
      </c>
      <c r="I4" s="4" t="str">
        <f>VLOOKUP(A4,HOP!A:U,21,0)</f>
        <v>直连</v>
      </c>
    </row>
    <row r="6" spans="4:4">
      <c r="D6" s="4">
        <f>SUM(D2:D5)</f>
        <v>943.98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43" sqref="D43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999228589622933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30</v>
      </c>
      <c r="K2" s="1" t="s">
        <v>80</v>
      </c>
      <c r="L2" s="1" t="s">
        <v>80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999228513540084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77</v>
      </c>
      <c r="H3" s="1" t="s">
        <v>78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97</v>
      </c>
      <c r="S3" s="1" t="s">
        <v>86</v>
      </c>
      <c r="T3" s="1" t="s">
        <v>87</v>
      </c>
      <c r="U3" s="1" t="s">
        <v>88</v>
      </c>
      <c r="V3" s="1" t="s">
        <v>98</v>
      </c>
    </row>
    <row r="4" s="1" customFormat="1" spans="1:22">
      <c r="A4" s="3">
        <v>999227352047645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77</v>
      </c>
      <c r="H4" s="1" t="s">
        <v>78</v>
      </c>
      <c r="I4" s="1" t="s">
        <v>104</v>
      </c>
      <c r="J4" s="1" t="s">
        <v>30</v>
      </c>
      <c r="K4" s="1" t="s">
        <v>105</v>
      </c>
      <c r="L4" s="1" t="s">
        <v>105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106</v>
      </c>
      <c r="S4" s="1" t="s">
        <v>86</v>
      </c>
      <c r="T4" s="1" t="s">
        <v>87</v>
      </c>
      <c r="U4" s="1" t="s">
        <v>88</v>
      </c>
      <c r="V4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2024-01-04T02:30:00Z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878148316DD2478DA8B11D617E940D66_12</vt:lpwstr>
  </property>
</Properties>
</file>