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<sst xmlns="http://schemas.openxmlformats.org/spreadsheetml/2006/main" count="88" uniqueCount="78">
  <si>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</si>
  <si>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</si>
  <si>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</si>
  <si>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</si>
  <si>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</si>
  <si>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</si>
  <si>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</si>
  <si>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</si>
  <si>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</si>
  <si>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</si>
  <si>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</si>
  <si>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</si>
  <si>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</si>
  <si>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</si>
  <si>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</si>
  <si>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</si>
  <si>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</si>
  <si>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</si>
  <si>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</si>
  <si>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</si>
  <si>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</si>
  <si>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</si>
  <si>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</si>
  <si>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</si>
  <si>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</si>
  <si>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999228556571300	</t>
  </si>
  <si>
    <t>Ctrip</t>
  </si>
  <si>
    <t>正常</t>
  </si>
  <si>
    <t>[布里斯班]布里斯班伊丽莎白街宜必思尚品酒店(ibis Styles Brisbane Elizabeth Street)(37206153)</t>
  </si>
  <si>
    <t>城景高级特大床房&lt;2人入住&gt;&lt;不退款&gt;</t>
  </si>
  <si>
    <t>USD</t>
  </si>
  <si>
    <t>LI/XIANGYING,Du/Junjie</t>
  </si>
  <si>
    <t>CA5326240103USD</t>
  </si>
  <si>
    <t>未提现</t>
  </si>
  <si>
    <t>携程开票</t>
  </si>
  <si>
    <t xml:space="preserve">4290608	</t>
  </si>
  <si>
    <t xml:space="preserve">8835XLS594|125426078	</t>
  </si>
  <si>
    <t>，</t>
  </si>
  <si>
    <t>A240103102324481</t>
  </si>
  <si>
    <t>USD / HKD 当前参考汇率: 7.81427</t>
  </si>
  <si>
    <t>总计： 186.71 USD/
1459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</si>
  <si>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</si>
  <si>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</si>
  <si>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</si>
  <si>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</si>
  <si>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</si>
  <si>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</si>
  <si>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</si>
  <si>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</si>
  <si>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</si>
  <si>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</si>
  <si>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</si>
  <si>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</si>
  <si>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</si>
  <si>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</si>
  <si>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</si>
  <si>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</si>
  <si>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</si>
  <si>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</si>
  <si>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</si>
  <si>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2023-11-20</t>
  </si>
  <si>
    <t>4290608</t>
  </si>
  <si>
    <t>布里斯班伊丽莎白街宜必思尚品酒店</t>
  </si>
  <si>
    <t>LI XIANGYING,Du Junjie</t>
  </si>
  <si>
    <t>2023-12-29</t>
  </si>
  <si>
    <t>2023-12-31</t>
  </si>
  <si>
    <t>退房日周结</t>
  </si>
  <si>
    <t>1350.51</t>
  </si>
  <si>
    <t>186.71</t>
  </si>
  <si>
    <t>0</t>
  </si>
  <si>
    <t>0.00</t>
  </si>
  <si>
    <t>携程盛景国际直连</t>
  </si>
  <si>
    <t>01.010677</t>
  </si>
  <si>
    <t>2023-11-20 18:25:09</t>
  </si>
  <si>
    <t>否</t>
  </si>
  <si>
    <t>汇智国际旅游发展有限公司</t>
  </si>
  <si>
    <t>直连</t>
  </si>
  <si>
    <t>澳大利亚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</si>
</sst>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14</xdr:col>
      <xdr:colOff>428625</xdr:colOff>
      <xdr:row>44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10687050" cy="529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45289</v>
      </c>
      <c r="G2" s="6">
        <v>45291</v>
      </c>
      <c r="H2" s="4">
        <v>1</v>
      </c>
      <c r="I2" s="4">
        <v>2</v>
      </c>
      <c r="J2" s="4">
        <v>2</v>
      </c>
      <c r="K2" s="4" t="s">
        <v>30</v>
      </c>
      <c r="L2" s="4">
        <v>186.71</v>
      </c>
      <c r="M2" s="4">
        <v>186.71</v>
      </c>
      <c r="N2" s="4" t="s">
        <v>31</v>
      </c>
      <c r="O2" s="4" t="s">
        <v>32</v>
      </c>
      <c r="P2" s="4" t="s">
        <v>33</v>
      </c>
      <c r="Q2" s="4">
        <v>0</v>
      </c>
      <c r="R2" s="7">
        <v>45250.0000115741</v>
      </c>
      <c r="S2" s="6">
        <v>45294</v>
      </c>
      <c r="T2" s="4" t="s">
        <v>34</v>
      </c>
      <c r="U2" s="4">
        <v>186.71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999228556571300</v>
      </c>
      <c r="B2" s="6">
        <v>45289</v>
      </c>
      <c r="C2" s="6">
        <v>45291</v>
      </c>
      <c r="D2" s="4">
        <v>186.71</v>
      </c>
      <c r="E2" s="4" t="str">
        <f>VLOOKUP(A2,HOP!A:L,12,0)</f>
        <v>186.71</v>
      </c>
      <c r="F2" s="4" t="str">
        <f>VLOOKUP(A2,HOP!A:C,3,0)</f>
        <v>4290608</v>
      </c>
      <c r="G2" s="4">
        <f>D2-E2</f>
        <v>0</v>
      </c>
      <c r="H2" s="4" t="str">
        <f>$H$1&amp;F2</f>
        <v>，4290608</v>
      </c>
      <c r="I2" s="4" t="str">
        <f>VLOOKUP(A2,HOP!A:U,21,0)</f>
        <v>直连</v>
      </c>
    </row>
    <row r="4" spans="4:4">
      <c r="D4" s="4">
        <f>SUM(D2:D3)</f>
        <v>186.71</v>
      </c>
    </row>
    <row r="10" spans="1:1">
      <c r="A10" s="4" t="s">
        <v>38</v>
      </c>
    </row>
    <row r="11" spans="1:1">
      <c r="A11" s="4" t="s">
        <v>39</v>
      </c>
    </row>
    <row r="12" spans="1:1">
      <c r="A12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999228556571300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30</v>
      </c>
      <c r="K2" s="1" t="s">
        <v>68</v>
      </c>
      <c r="L2" s="1" t="s">
        <v>68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2024-01-03T02:24:24Z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427846CF1582411A9070339499880563_12</vt:lpwstr>
  </property>
</Properties>
</file>