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<sst xmlns="http://schemas.openxmlformats.org/spreadsheetml/2006/main" count="121" uniqueCount="93">
  <si>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</si>
  <si>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</si>
  <si>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</si>
  <si>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</si>
  <si>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</si>
  <si>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</si>
  <si>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</si>
  <si>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</si>
  <si>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</si>
  <si>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</si>
  <si>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</si>
  <si>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</si>
  <si>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</si>
  <si>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</si>
  <si>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</si>
  <si>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</si>
  <si>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</si>
  <si>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</si>
  <si>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</si>
  <si>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</si>
  <si>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</si>
  <si>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</si>
  <si>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</si>
  <si>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</si>
  <si>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</si>
  <si>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999228334895753	</t>
  </si>
  <si>
    <t>Ctrip</t>
  </si>
  <si>
    <t>正常</t>
  </si>
  <si>
    <t>[普吉岛]萨瓦斯德乡村酒店(Sawasdee Village)(37195843)</t>
  </si>
  <si>
    <t>豪华花园景观&lt;2人入住&gt;&lt;不退款&gt;</t>
  </si>
  <si>
    <t>USD</t>
  </si>
  <si>
    <t>TAKEDA/SEIYA</t>
  </si>
  <si>
    <t>CA5326240105USD</t>
  </si>
  <si>
    <t>未提现</t>
  </si>
  <si>
    <t>携程开票</t>
  </si>
  <si>
    <t xml:space="preserve">4199838	</t>
  </si>
  <si>
    <t xml:space="preserve">	</t>
  </si>
  <si>
    <t xml:space="preserve">999228543194549	</t>
  </si>
  <si>
    <t>[科隆]科隆多姆精品003号酒店(Boutique 003 Köln am Dom)(37212117)</t>
  </si>
  <si>
    <t>双人房&lt;2人入住&gt;&lt;不退款&gt;</t>
  </si>
  <si>
    <t>CALISKAN/ASLI</t>
  </si>
  <si>
    <t xml:space="preserve">4276246	</t>
  </si>
  <si>
    <t xml:space="preserve">Confirmed|124917098	</t>
  </si>
  <si>
    <t>，</t>
  </si>
  <si>
    <t>A240105100959481</t>
  </si>
  <si>
    <t>USD / HKD 当前参考汇率: 7.81062</t>
  </si>
  <si>
    <t>总计：598.04 USD/
4671.06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</si>
  <si>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</si>
  <si>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</si>
  <si>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</si>
  <si>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</si>
  <si>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</si>
  <si>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</si>
  <si>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</si>
  <si>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</si>
  <si>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</si>
  <si>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</si>
  <si>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</si>
  <si>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</si>
  <si>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</si>
  <si>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</si>
  <si>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</si>
  <si>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</si>
  <si>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</si>
  <si>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</si>
  <si>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</si>
  <si>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2023-11-19</t>
  </si>
  <si>
    <t>4276246</t>
  </si>
  <si>
    <t>科隆多姆精品 003 号酒店</t>
  </si>
  <si>
    <t>CALISKAN ASLI</t>
  </si>
  <si>
    <t>2023-12-29</t>
  </si>
  <si>
    <t>2024-01-02</t>
  </si>
  <si>
    <t>退房日周结</t>
  </si>
  <si>
    <t>2817.04</t>
  </si>
  <si>
    <t>389.46</t>
  </si>
  <si>
    <t>0</t>
  </si>
  <si>
    <t>0.00</t>
  </si>
  <si>
    <t>携程盛景国际直连</t>
  </si>
  <si>
    <t>01.010677</t>
  </si>
  <si>
    <t>2023-11-19 19:00:13</t>
  </si>
  <si>
    <t>否</t>
  </si>
  <si>
    <t>汇智国际旅游发展有限公司</t>
  </si>
  <si>
    <t>直连</t>
  </si>
  <si>
    <t>德国</t>
  </si>
  <si>
    <t>2023-11-05</t>
  </si>
  <si>
    <t>4199838</t>
  </si>
  <si>
    <t>萨瓦斯德乡村酒店</t>
  </si>
  <si>
    <t>TAKEDA SEIYA</t>
  </si>
  <si>
    <t>2024-01-01</t>
  </si>
  <si>
    <t>1524.78</t>
  </si>
  <si>
    <t>208.58</t>
  </si>
  <si>
    <t>2023-11-05 23:44:35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</si>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</sst>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15</xdr:col>
      <xdr:colOff>161925</xdr:colOff>
      <xdr:row>47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9442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45292</v>
      </c>
      <c r="G2" s="6">
        <v>45293</v>
      </c>
      <c r="H2" s="4">
        <v>1</v>
      </c>
      <c r="I2" s="4">
        <v>1</v>
      </c>
      <c r="J2" s="4">
        <v>1</v>
      </c>
      <c r="K2" s="4" t="s">
        <v>30</v>
      </c>
      <c r="L2" s="4">
        <v>208.58</v>
      </c>
      <c r="M2" s="4">
        <v>208.58</v>
      </c>
      <c r="N2" s="4" t="s">
        <v>31</v>
      </c>
      <c r="O2" s="4" t="s">
        <v>32</v>
      </c>
      <c r="P2" s="4" t="s">
        <v>33</v>
      </c>
      <c r="Q2" s="4">
        <v>0</v>
      </c>
      <c r="R2" s="7">
        <v>45235</v>
      </c>
      <c r="S2" s="6">
        <v>45296</v>
      </c>
      <c r="T2" s="4" t="s">
        <v>34</v>
      </c>
      <c r="U2" s="4">
        <v>208.58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45289</v>
      </c>
      <c r="G3" s="6">
        <v>45293</v>
      </c>
      <c r="H3" s="4">
        <v>1</v>
      </c>
      <c r="I3" s="4">
        <v>4</v>
      </c>
      <c r="J3" s="4">
        <v>4</v>
      </c>
      <c r="K3" s="4" t="s">
        <v>30</v>
      </c>
      <c r="L3" s="4">
        <v>389.46</v>
      </c>
      <c r="M3" s="4">
        <v>389.46</v>
      </c>
      <c r="N3" s="4" t="s">
        <v>40</v>
      </c>
      <c r="O3" s="4" t="s">
        <v>32</v>
      </c>
      <c r="P3" s="4" t="s">
        <v>33</v>
      </c>
      <c r="Q3" s="4">
        <v>0</v>
      </c>
      <c r="R3" s="7">
        <v>45249.0000115741</v>
      </c>
      <c r="S3" s="6">
        <v>45296</v>
      </c>
      <c r="T3" s="4" t="s">
        <v>34</v>
      </c>
      <c r="U3" s="4">
        <v>389.46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2" width="11.5" style="4"/>
    <col min="3" max="3" width="9.375" style="4"/>
    <col min="4" max="1635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999228334895753</v>
      </c>
      <c r="B2" s="6">
        <v>45292</v>
      </c>
      <c r="C2" s="6">
        <v>45293</v>
      </c>
      <c r="D2" s="4">
        <v>208.58</v>
      </c>
      <c r="E2" s="4" t="str">
        <f>VLOOKUP(A2,HOP!A:L,12,0)</f>
        <v>208.58</v>
      </c>
      <c r="F2" s="4" t="str">
        <f>VLOOKUP(A2,HOP!A:C,3,0)</f>
        <v>4199838</v>
      </c>
      <c r="G2" s="4">
        <f>D2-E2</f>
        <v>0</v>
      </c>
      <c r="H2" s="4" t="str">
        <f>$H$1&amp;F2</f>
        <v>，4199838</v>
      </c>
      <c r="I2" s="4" t="str">
        <f>VLOOKUP(A2,HOP!A:U,21,0)</f>
        <v>直连</v>
      </c>
    </row>
    <row r="3" s="4" customFormat="1" spans="1:9">
      <c r="A3" s="5">
        <v>999228543194549</v>
      </c>
      <c r="B3" s="6">
        <v>45289</v>
      </c>
      <c r="C3" s="6">
        <v>45293</v>
      </c>
      <c r="D3" s="4">
        <v>389.46</v>
      </c>
      <c r="E3" s="4" t="str">
        <f>VLOOKUP(A3,HOP!A:L,12,0)</f>
        <v>389.46</v>
      </c>
      <c r="F3" s="4" t="str">
        <f>VLOOKUP(A3,HOP!A:C,3,0)</f>
        <v>4276246</v>
      </c>
      <c r="G3" s="4">
        <f>D3-E3</f>
        <v>0</v>
      </c>
      <c r="H3" s="4" t="str">
        <f>$H$1&amp;F3</f>
        <v>，4276246</v>
      </c>
      <c r="I3" s="4" t="str">
        <f>VLOOKUP(A3,HOP!A:U,21,0)</f>
        <v>直连</v>
      </c>
    </row>
    <row r="6" spans="4:4">
      <c r="D6" s="4">
        <f>SUM(D2:D5)</f>
        <v>598.04</v>
      </c>
    </row>
    <row r="11" spans="1:1">
      <c r="A11" s="4" t="s">
        <v>44</v>
      </c>
    </row>
    <row r="12" spans="1:1">
      <c r="A12" s="4" t="s">
        <v>45</v>
      </c>
    </row>
    <row r="13" spans="1:1">
      <c r="A13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999228543194549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30</v>
      </c>
      <c r="K2" s="1" t="s">
        <v>74</v>
      </c>
      <c r="L2" s="1" t="s">
        <v>74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999228334895753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71</v>
      </c>
      <c r="H3" s="1" t="s">
        <v>72</v>
      </c>
      <c r="I3" s="1" t="s">
        <v>89</v>
      </c>
      <c r="J3" s="1" t="s">
        <v>30</v>
      </c>
      <c r="K3" s="1" t="s">
        <v>90</v>
      </c>
      <c r="L3" s="1" t="s">
        <v>90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91</v>
      </c>
      <c r="S3" s="1" t="s">
        <v>80</v>
      </c>
      <c r="T3" s="1" t="s">
        <v>81</v>
      </c>
      <c r="U3" s="1" t="s">
        <v>82</v>
      </c>
      <c r="V3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2024-01-05T02:11:21Z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BC8428FAEE56497A9218955824FBFCC0_12</vt:lpwstr>
  </property>
</Properties>
</file>