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<sst xmlns="http://schemas.openxmlformats.org/spreadsheetml/2006/main" count="405" uniqueCount="168">
  <si>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</si>
  <si>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</si>
  <si>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</si>
  <si>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</si>
  <si>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</si>
  <si>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</si>
  <si>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</si>
  <si>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</si>
  <si>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</si>
  <si>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</si>
  <si>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</si>
  <si>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</si>
  <si>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</si>
  <si>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</si>
  <si>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</si>
  <si>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</si>
  <si>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</si>
  <si>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</si>
  <si>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</si>
  <si>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</si>
  <si>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</si>
  <si>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</si>
  <si>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</si>
  <si>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</si>
  <si>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</si>
  <si>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999228420689160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</si>
  <si>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</si>
  <si>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</si>
  <si>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</si>
  <si>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</si>
  <si>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</si>
  <si>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sun/qingxin</t>
  </si>
  <si>
    <t>CA363240107CNY</t>
  </si>
  <si>
    <t>未提现</t>
  </si>
  <si>
    <t>携程开票</t>
  </si>
  <si>
    <t xml:space="preserve">4235697	</t>
  </si>
  <si>
    <t xml:space="preserve">#226448	</t>
  </si>
  <si>
    <t xml:space="preserve">999228420833480	</t>
  </si>
  <si>
    <t>梅花客房 (城市景观)(至少提前5天预订)(至少连住2晚及以上)&lt;双人入住&gt;&lt;内宾&gt;&lt;无早&gt;</t>
  </si>
  <si>
    <t>sun/jacky</t>
  </si>
  <si>
    <t xml:space="preserve">4235734	</t>
  </si>
  <si>
    <t xml:space="preserve">#226449	</t>
  </si>
  <si>
    <t xml:space="preserve">999229416498060	</t>
  </si>
  <si>
    <t>[梅州]梅州昌盛豪生大酒店(45834822)</t>
  </si>
  <si>
    <t>柚见好——非遗双床房&lt;超值特惠&gt;&lt;双人入住&gt;&lt;双早&gt;</t>
  </si>
  <si>
    <t>王光金</t>
  </si>
  <si>
    <t xml:space="preserve">	</t>
  </si>
  <si>
    <t xml:space="preserve">621407	</t>
  </si>
  <si>
    <t xml:space="preserve">999229416591206	</t>
  </si>
  <si>
    <t>柚见汝——非遗大床房&lt;超值特惠&gt;&lt;双人入住&gt;&lt;双早&gt;</t>
  </si>
  <si>
    <t>刘委</t>
  </si>
  <si>
    <t xml:space="preserve">621408	</t>
  </si>
  <si>
    <t xml:space="preserve">999229417526921	</t>
  </si>
  <si>
    <t>唐然</t>
  </si>
  <si>
    <t>取消</t>
  </si>
  <si>
    <t xml:space="preserve">999229300058418	</t>
  </si>
  <si>
    <t>[香港]香港九龙海湾酒店(Kowloon Harbourfront Hotel)(25665271)</t>
  </si>
  <si>
    <t>双卧室城景套房(至少提前7天预订)(至少连住2晚及以上)&lt;三人入住&gt;&lt;内宾&gt;&lt;无早&gt;</t>
  </si>
  <si>
    <t>LI/QINGLING</t>
  </si>
  <si>
    <t>CA363240108CNY</t>
  </si>
  <si>
    <t xml:space="preserve">4376992	</t>
  </si>
  <si>
    <t xml:space="preserve">999229306665785	</t>
  </si>
  <si>
    <t>HAN/WEI</t>
  </si>
  <si>
    <t xml:space="preserve">4381185	</t>
  </si>
  <si>
    <t xml:space="preserve">999229336607754	</t>
  </si>
  <si>
    <t>HE/YIJIE,CHEN/JIE</t>
  </si>
  <si>
    <t xml:space="preserve">4389441	</t>
  </si>
  <si>
    <t xml:space="preserve">999229353114232	</t>
  </si>
  <si>
    <t>[香港]富荟土瓜湾酒店(iclub To Kwa Wan Hotel)(17099151)</t>
  </si>
  <si>
    <t>尊荟客房(至少提前3天预订)&lt;连住2-7晚&gt;&lt;双人入住&gt;&lt;内宾&gt;&lt;无早&gt;</t>
  </si>
  <si>
    <t>SU/XIANMING</t>
  </si>
  <si>
    <t xml:space="preserve">4406722	</t>
  </si>
  <si>
    <t xml:space="preserve">999229353163512	</t>
  </si>
  <si>
    <t>卓荟客房(至少提前3天预订)&lt;连住2-7晚&gt;&lt;双人入住&gt;&lt;内宾&gt;&lt;无早&gt;</t>
  </si>
  <si>
    <t xml:space="preserve">4406766	</t>
  </si>
  <si>
    <t xml:space="preserve">12503842	</t>
  </si>
  <si>
    <t xml:space="preserve">999229357663876	</t>
  </si>
  <si>
    <t>CHEN/HAORAN,Qian/Jing xin</t>
  </si>
  <si>
    <t xml:space="preserve">4408189	</t>
  </si>
  <si>
    <t xml:space="preserve">12506357	</t>
  </si>
  <si>
    <t xml:space="preserve">999229418588550	</t>
  </si>
  <si>
    <t>柚见汝——非遗大床房&lt;双人入住&gt;&lt;限量特惠&gt;&lt;单早&gt;</t>
  </si>
  <si>
    <t>梁佳琳</t>
  </si>
  <si>
    <t xml:space="preserve">999229419346917	</t>
  </si>
  <si>
    <t>常贵洁</t>
  </si>
  <si>
    <t xml:space="preserve">999229420772512	</t>
  </si>
  <si>
    <t>闫立</t>
  </si>
  <si>
    <t>，</t>
  </si>
  <si>
    <t>999229416591206</t>
  </si>
  <si>
    <t>202312221556540077</t>
  </si>
  <si>
    <t>999229417526921</t>
  </si>
  <si>
    <t>202312221856150071</t>
  </si>
  <si>
    <t>999229418588550</t>
  </si>
  <si>
    <t>202312222318220071</t>
  </si>
  <si>
    <t>999229419346917</t>
  </si>
  <si>
    <t>202312230952510076</t>
  </si>
  <si>
    <t>999229420772512</t>
  </si>
  <si>
    <t>202312231702130069</t>
  </si>
  <si>
    <t>A240108092623481</t>
  </si>
  <si>
    <t>房集：i240108092323 2272.2元</t>
  </si>
  <si>
    <t>CNY / HKD 当前参考汇率: 1.090429302</t>
  </si>
  <si>
    <t>总计： 17546.2 CNY/
19132.89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</si>
  <si>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</si>
  <si>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</si>
  <si>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</si>
  <si>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</si>
  <si>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</si>
  <si>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</si>
  <si>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</si>
  <si>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</si>
  <si>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</si>
  <si>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</si>
  <si>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</si>
  <si>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</si>
  <si>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</si>
  <si>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</si>
  <si>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</si>
  <si>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</si>
  <si>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</si>
  <si>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</si>
  <si>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</si>
  <si>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2023-12-09</t>
  </si>
  <si>
    <t>4408189</t>
  </si>
  <si>
    <t>富荟土瓜湾酒店</t>
  </si>
  <si>
    <t>CHEN HAORAN,Qian Jing xin</t>
  </si>
  <si>
    <t>2023-12-22</t>
  </si>
  <si>
    <t>2023-12-24</t>
  </si>
  <si>
    <t>退房日周结</t>
  </si>
  <si>
    <t>1504.00</t>
  </si>
  <si>
    <t>RMB</t>
  </si>
  <si>
    <t>0</t>
  </si>
  <si>
    <t>0.00</t>
  </si>
  <si>
    <t>携程国内直连(DD)</t>
  </si>
  <si>
    <t>01.011249</t>
  </si>
  <si>
    <t>2023-12-11 09:31:28</t>
  </si>
  <si>
    <t>否</t>
  </si>
  <si>
    <t>汇智国际旅游发展有限公司</t>
  </si>
  <si>
    <t>直连</t>
  </si>
  <si>
    <t>中国</t>
  </si>
  <si>
    <t>4406766</t>
  </si>
  <si>
    <t>SU XIANMING</t>
  </si>
  <si>
    <t>2023-12-11 09:28:56</t>
  </si>
  <si>
    <t>2023-12-06</t>
  </si>
  <si>
    <t>4389441</t>
  </si>
  <si>
    <t>香港九龙海湾酒店</t>
  </si>
  <si>
    <t>HE YIJIE,CHEN JIE</t>
  </si>
  <si>
    <t>3152.00</t>
  </si>
  <si>
    <t>2023-12-06 15:27:46</t>
  </si>
  <si>
    <t>2023-12-05</t>
  </si>
  <si>
    <t>4381185</t>
  </si>
  <si>
    <t>HAN WEI</t>
  </si>
  <si>
    <t>3090.00</t>
  </si>
  <si>
    <t>2023-12-05 11:35:59</t>
  </si>
  <si>
    <t>2023-12-04</t>
  </si>
  <si>
    <t>4376992</t>
  </si>
  <si>
    <t>LI QINGLING</t>
  </si>
  <si>
    <t>2023-12-04 16:05:12</t>
  </si>
  <si>
    <t>2023-11-11</t>
  </si>
  <si>
    <t>4235734</t>
  </si>
  <si>
    <t>历山酒店</t>
  </si>
  <si>
    <t>Zhou Yongxin</t>
  </si>
  <si>
    <t>2023-12-21</t>
  </si>
  <si>
    <t>2023-12-23</t>
  </si>
  <si>
    <t>1467.00</t>
  </si>
  <si>
    <t>2023-11-22 17:14:23</t>
  </si>
  <si>
    <t>4235697</t>
  </si>
  <si>
    <t>sun qingxin</t>
  </si>
  <si>
    <t>2023-11-22 17:13:14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</si>
</sst>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342900</xdr:colOff>
      <xdr:row>60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299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45281</v>
      </c>
      <c r="G2" s="6">
        <v>45283</v>
      </c>
      <c r="H2" s="4">
        <v>1</v>
      </c>
      <c r="I2" s="4">
        <v>2</v>
      </c>
      <c r="J2" s="4">
        <v>2</v>
      </c>
      <c r="K2" s="4" t="s">
        <v>30</v>
      </c>
      <c r="L2" s="4">
        <v>1467</v>
      </c>
      <c r="M2" s="4">
        <v>1467</v>
      </c>
      <c r="N2" s="4" t="s">
        <v>31</v>
      </c>
      <c r="O2" s="4" t="s">
        <v>32</v>
      </c>
      <c r="P2" s="4" t="s">
        <v>33</v>
      </c>
      <c r="Q2" s="4">
        <v>0</v>
      </c>
      <c r="R2" s="7">
        <v>45241</v>
      </c>
      <c r="S2" s="6">
        <v>45298</v>
      </c>
      <c r="T2" s="4" t="s">
        <v>34</v>
      </c>
      <c r="U2" s="4">
        <v>1467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45281</v>
      </c>
      <c r="G3" s="6">
        <v>45283</v>
      </c>
      <c r="H3" s="4">
        <v>1</v>
      </c>
      <c r="I3" s="4">
        <v>2</v>
      </c>
      <c r="J3" s="4">
        <v>2</v>
      </c>
      <c r="K3" s="4" t="s">
        <v>30</v>
      </c>
      <c r="L3" s="4">
        <v>1467</v>
      </c>
      <c r="M3" s="4">
        <v>1467</v>
      </c>
      <c r="N3" s="4" t="s">
        <v>39</v>
      </c>
      <c r="O3" s="4" t="s">
        <v>32</v>
      </c>
      <c r="P3" s="4" t="s">
        <v>33</v>
      </c>
      <c r="Q3" s="4">
        <v>0</v>
      </c>
      <c r="R3" s="7">
        <v>45241</v>
      </c>
      <c r="S3" s="6">
        <v>45298</v>
      </c>
      <c r="T3" s="4" t="s">
        <v>34</v>
      </c>
      <c r="U3" s="4">
        <v>1467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45282</v>
      </c>
      <c r="G4" s="6">
        <v>45283</v>
      </c>
      <c r="H4" s="4">
        <v>1</v>
      </c>
      <c r="I4" s="4">
        <v>1</v>
      </c>
      <c r="J4" s="4">
        <v>1</v>
      </c>
      <c r="K4" s="4" t="s">
        <v>30</v>
      </c>
      <c r="L4" s="4">
        <v>497</v>
      </c>
      <c r="M4" s="4">
        <v>497</v>
      </c>
      <c r="N4" s="4" t="s">
        <v>45</v>
      </c>
      <c r="O4" s="4" t="s">
        <v>32</v>
      </c>
      <c r="P4" s="4" t="s">
        <v>33</v>
      </c>
      <c r="Q4" s="4">
        <v>0</v>
      </c>
      <c r="R4" s="7">
        <v>45282.0000115741</v>
      </c>
      <c r="S4" s="6">
        <v>45298</v>
      </c>
      <c r="T4" s="4" t="s">
        <v>34</v>
      </c>
      <c r="U4" s="4">
        <v>497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45282</v>
      </c>
      <c r="G5" s="6">
        <v>45283</v>
      </c>
      <c r="H5" s="4">
        <v>1</v>
      </c>
      <c r="I5" s="4">
        <v>1</v>
      </c>
      <c r="J5" s="4">
        <v>1</v>
      </c>
      <c r="K5" s="4" t="s">
        <v>30</v>
      </c>
      <c r="L5" s="4">
        <v>497</v>
      </c>
      <c r="M5" s="4">
        <v>497</v>
      </c>
      <c r="N5" s="4" t="s">
        <v>50</v>
      </c>
      <c r="O5" s="4" t="s">
        <v>32</v>
      </c>
      <c r="P5" s="4" t="s">
        <v>33</v>
      </c>
      <c r="Q5" s="4">
        <v>0</v>
      </c>
      <c r="R5" s="7">
        <v>45282</v>
      </c>
      <c r="S5" s="6">
        <v>45298</v>
      </c>
      <c r="T5" s="4" t="s">
        <v>34</v>
      </c>
      <c r="U5" s="4">
        <v>497</v>
      </c>
      <c r="V5" s="4">
        <v>0</v>
      </c>
      <c r="W5" s="4">
        <v>0</v>
      </c>
      <c r="X5" s="4" t="s">
        <v>46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45282</v>
      </c>
      <c r="G6" s="6">
        <v>45283</v>
      </c>
      <c r="H6" s="4">
        <v>1</v>
      </c>
      <c r="I6" s="4">
        <v>1</v>
      </c>
      <c r="J6" s="4">
        <v>1</v>
      </c>
      <c r="K6" s="4" t="s">
        <v>30</v>
      </c>
      <c r="L6" s="4">
        <v>490</v>
      </c>
      <c r="M6" s="4">
        <v>490</v>
      </c>
      <c r="N6" s="4" t="s">
        <v>53</v>
      </c>
      <c r="O6" s="4" t="s">
        <v>32</v>
      </c>
      <c r="P6" s="4" t="s">
        <v>33</v>
      </c>
      <c r="Q6" s="4">
        <v>0</v>
      </c>
      <c r="R6" s="7">
        <v>45282</v>
      </c>
      <c r="S6" s="6">
        <v>45298</v>
      </c>
      <c r="T6" s="4" t="s">
        <v>34</v>
      </c>
      <c r="U6" s="4">
        <v>490</v>
      </c>
      <c r="V6" s="4">
        <v>0</v>
      </c>
      <c r="W6" s="4">
        <v>0</v>
      </c>
      <c r="X6" s="4" t="s">
        <v>46</v>
      </c>
      <c r="Y6" s="4" t="s">
        <v>46</v>
      </c>
    </row>
    <row r="7" s="4" customFormat="1" spans="1:25">
      <c r="A7" s="4" t="s">
        <v>42</v>
      </c>
      <c r="B7" s="4" t="s">
        <v>26</v>
      </c>
      <c r="C7" s="4" t="s">
        <v>54</v>
      </c>
      <c r="D7" s="4" t="s">
        <v>43</v>
      </c>
      <c r="E7" s="4" t="s">
        <v>44</v>
      </c>
      <c r="F7" s="6">
        <v>45282</v>
      </c>
      <c r="G7" s="6">
        <v>45283</v>
      </c>
      <c r="H7" s="4">
        <v>1</v>
      </c>
      <c r="I7" s="4">
        <v>1</v>
      </c>
      <c r="J7" s="4">
        <v>1</v>
      </c>
      <c r="K7" s="4" t="s">
        <v>30</v>
      </c>
      <c r="L7" s="4">
        <v>-497</v>
      </c>
      <c r="M7" s="4">
        <v>-497</v>
      </c>
      <c r="N7" s="4" t="s">
        <v>45</v>
      </c>
      <c r="O7" s="4" t="s">
        <v>32</v>
      </c>
      <c r="P7" s="4" t="s">
        <v>33</v>
      </c>
      <c r="Q7" s="4">
        <v>0</v>
      </c>
      <c r="R7" s="7">
        <v>45282.0000115741</v>
      </c>
      <c r="S7" s="6">
        <v>45298</v>
      </c>
      <c r="T7" s="4" t="s">
        <v>34</v>
      </c>
      <c r="U7" s="4">
        <v>-497</v>
      </c>
      <c r="V7" s="4">
        <v>0</v>
      </c>
      <c r="W7" s="4">
        <v>0</v>
      </c>
      <c r="X7" s="4" t="s">
        <v>46</v>
      </c>
      <c r="Y7" s="4" t="s">
        <v>47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45282</v>
      </c>
      <c r="G8" s="6">
        <v>45284</v>
      </c>
      <c r="H8" s="4">
        <v>1</v>
      </c>
      <c r="I8" s="4">
        <v>2</v>
      </c>
      <c r="J8" s="4">
        <v>2</v>
      </c>
      <c r="K8" s="4" t="s">
        <v>30</v>
      </c>
      <c r="L8" s="4">
        <v>3090</v>
      </c>
      <c r="M8" s="4">
        <v>3090</v>
      </c>
      <c r="N8" s="4" t="s">
        <v>58</v>
      </c>
      <c r="O8" s="4" t="s">
        <v>59</v>
      </c>
      <c r="P8" s="4" t="s">
        <v>33</v>
      </c>
      <c r="Q8" s="4">
        <v>0</v>
      </c>
      <c r="R8" s="7">
        <v>45264.0000115741</v>
      </c>
      <c r="S8" s="6">
        <v>45299</v>
      </c>
      <c r="T8" s="4" t="s">
        <v>34</v>
      </c>
      <c r="U8" s="4">
        <v>3090</v>
      </c>
      <c r="V8" s="4">
        <v>0</v>
      </c>
      <c r="W8" s="4">
        <v>0</v>
      </c>
      <c r="X8" s="4" t="s">
        <v>60</v>
      </c>
      <c r="Y8" s="4" t="s">
        <v>46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45282</v>
      </c>
      <c r="G9" s="6">
        <v>45284</v>
      </c>
      <c r="H9" s="4">
        <v>1</v>
      </c>
      <c r="I9" s="4">
        <v>2</v>
      </c>
      <c r="J9" s="4">
        <v>2</v>
      </c>
      <c r="K9" s="4" t="s">
        <v>30</v>
      </c>
      <c r="L9" s="4">
        <v>3090</v>
      </c>
      <c r="M9" s="4">
        <v>3090</v>
      </c>
      <c r="N9" s="4" t="s">
        <v>62</v>
      </c>
      <c r="O9" s="4" t="s">
        <v>59</v>
      </c>
      <c r="P9" s="4" t="s">
        <v>33</v>
      </c>
      <c r="Q9" s="4">
        <v>0</v>
      </c>
      <c r="R9" s="7">
        <v>45265.0000115741</v>
      </c>
      <c r="S9" s="6">
        <v>45299</v>
      </c>
      <c r="T9" s="4" t="s">
        <v>34</v>
      </c>
      <c r="U9" s="4">
        <v>3090</v>
      </c>
      <c r="V9" s="4">
        <v>0</v>
      </c>
      <c r="W9" s="4">
        <v>0</v>
      </c>
      <c r="X9" s="4" t="s">
        <v>63</v>
      </c>
      <c r="Y9" s="4" t="s">
        <v>46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45282</v>
      </c>
      <c r="G10" s="6">
        <v>45284</v>
      </c>
      <c r="H10" s="4">
        <v>1</v>
      </c>
      <c r="I10" s="4">
        <v>2</v>
      </c>
      <c r="J10" s="4">
        <v>2</v>
      </c>
      <c r="K10" s="4" t="s">
        <v>30</v>
      </c>
      <c r="L10" s="4">
        <v>3152</v>
      </c>
      <c r="M10" s="4">
        <v>3152</v>
      </c>
      <c r="N10" s="4" t="s">
        <v>65</v>
      </c>
      <c r="O10" s="4" t="s">
        <v>59</v>
      </c>
      <c r="P10" s="4" t="s">
        <v>33</v>
      </c>
      <c r="Q10" s="4">
        <v>0</v>
      </c>
      <c r="R10" s="7">
        <v>45266</v>
      </c>
      <c r="S10" s="6">
        <v>45299</v>
      </c>
      <c r="T10" s="4" t="s">
        <v>34</v>
      </c>
      <c r="U10" s="4">
        <v>3152</v>
      </c>
      <c r="V10" s="4">
        <v>0</v>
      </c>
      <c r="W10" s="4">
        <v>0</v>
      </c>
      <c r="X10" s="4" t="s">
        <v>66</v>
      </c>
      <c r="Y10" s="4" t="s">
        <v>46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45282</v>
      </c>
      <c r="G11" s="6">
        <v>45284</v>
      </c>
      <c r="H11" s="4">
        <v>1</v>
      </c>
      <c r="I11" s="4">
        <v>2</v>
      </c>
      <c r="J11" s="4">
        <v>2</v>
      </c>
      <c r="K11" s="4" t="s">
        <v>30</v>
      </c>
      <c r="L11" s="4">
        <v>1504</v>
      </c>
      <c r="M11" s="4">
        <v>1504</v>
      </c>
      <c r="N11" s="4" t="s">
        <v>70</v>
      </c>
      <c r="O11" s="4" t="s">
        <v>59</v>
      </c>
      <c r="P11" s="4" t="s">
        <v>33</v>
      </c>
      <c r="Q11" s="4">
        <v>0</v>
      </c>
      <c r="R11" s="7">
        <v>45269</v>
      </c>
      <c r="S11" s="6">
        <v>45299</v>
      </c>
      <c r="T11" s="4" t="s">
        <v>34</v>
      </c>
      <c r="U11" s="4">
        <v>1504</v>
      </c>
      <c r="V11" s="4">
        <v>0</v>
      </c>
      <c r="W11" s="4">
        <v>0</v>
      </c>
      <c r="X11" s="4" t="s">
        <v>71</v>
      </c>
      <c r="Y11" s="4" t="s">
        <v>46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68</v>
      </c>
      <c r="E12" s="4" t="s">
        <v>73</v>
      </c>
      <c r="F12" s="6">
        <v>45282</v>
      </c>
      <c r="G12" s="6">
        <v>45284</v>
      </c>
      <c r="H12" s="4">
        <v>1</v>
      </c>
      <c r="I12" s="4">
        <v>2</v>
      </c>
      <c r="J12" s="4">
        <v>2</v>
      </c>
      <c r="K12" s="4" t="s">
        <v>30</v>
      </c>
      <c r="L12" s="4">
        <v>1504</v>
      </c>
      <c r="M12" s="4">
        <v>1504</v>
      </c>
      <c r="N12" s="4" t="s">
        <v>70</v>
      </c>
      <c r="O12" s="4" t="s">
        <v>59</v>
      </c>
      <c r="P12" s="4" t="s">
        <v>33</v>
      </c>
      <c r="Q12" s="4">
        <v>0</v>
      </c>
      <c r="R12" s="7">
        <v>45269.0000115741</v>
      </c>
      <c r="S12" s="6">
        <v>45299</v>
      </c>
      <c r="T12" s="4" t="s">
        <v>34</v>
      </c>
      <c r="U12" s="4">
        <v>1504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67</v>
      </c>
      <c r="B13" s="4" t="s">
        <v>26</v>
      </c>
      <c r="C13" s="4" t="s">
        <v>54</v>
      </c>
      <c r="D13" s="4" t="s">
        <v>68</v>
      </c>
      <c r="E13" s="4" t="s">
        <v>69</v>
      </c>
      <c r="F13" s="6">
        <v>45282</v>
      </c>
      <c r="G13" s="6">
        <v>45284</v>
      </c>
      <c r="H13" s="4">
        <v>1</v>
      </c>
      <c r="I13" s="4">
        <v>2</v>
      </c>
      <c r="J13" s="4">
        <v>2</v>
      </c>
      <c r="K13" s="4" t="s">
        <v>30</v>
      </c>
      <c r="L13" s="4">
        <v>-1504</v>
      </c>
      <c r="M13" s="4">
        <v>-1504</v>
      </c>
      <c r="N13" s="4" t="s">
        <v>70</v>
      </c>
      <c r="O13" s="4" t="s">
        <v>59</v>
      </c>
      <c r="P13" s="4" t="s">
        <v>33</v>
      </c>
      <c r="Q13" s="4">
        <v>0</v>
      </c>
      <c r="R13" s="7">
        <v>45269</v>
      </c>
      <c r="S13" s="6">
        <v>45299</v>
      </c>
      <c r="T13" s="4" t="s">
        <v>34</v>
      </c>
      <c r="U13" s="4">
        <v>-1504</v>
      </c>
      <c r="V13" s="4">
        <v>0</v>
      </c>
      <c r="W13" s="4">
        <v>0</v>
      </c>
      <c r="X13" s="4" t="s">
        <v>71</v>
      </c>
      <c r="Y13" s="4" t="s">
        <v>46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68</v>
      </c>
      <c r="E14" s="4" t="s">
        <v>69</v>
      </c>
      <c r="F14" s="6">
        <v>45282</v>
      </c>
      <c r="G14" s="6">
        <v>45284</v>
      </c>
      <c r="H14" s="4">
        <v>1</v>
      </c>
      <c r="I14" s="4">
        <v>2</v>
      </c>
      <c r="J14" s="4">
        <v>2</v>
      </c>
      <c r="K14" s="4" t="s">
        <v>30</v>
      </c>
      <c r="L14" s="4">
        <v>1504</v>
      </c>
      <c r="M14" s="4">
        <v>1504</v>
      </c>
      <c r="N14" s="4" t="s">
        <v>77</v>
      </c>
      <c r="O14" s="4" t="s">
        <v>59</v>
      </c>
      <c r="P14" s="4" t="s">
        <v>33</v>
      </c>
      <c r="Q14" s="4">
        <v>0</v>
      </c>
      <c r="R14" s="7">
        <v>45269</v>
      </c>
      <c r="S14" s="6">
        <v>45299</v>
      </c>
      <c r="T14" s="4" t="s">
        <v>34</v>
      </c>
      <c r="U14" s="4">
        <v>1504</v>
      </c>
      <c r="V14" s="4">
        <v>0</v>
      </c>
      <c r="W14" s="4">
        <v>0</v>
      </c>
      <c r="X14" s="4" t="s">
        <v>78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43</v>
      </c>
      <c r="E15" s="4" t="s">
        <v>81</v>
      </c>
      <c r="F15" s="6">
        <v>45283</v>
      </c>
      <c r="G15" s="6">
        <v>45284</v>
      </c>
      <c r="H15" s="4">
        <v>1</v>
      </c>
      <c r="I15" s="4">
        <v>1</v>
      </c>
      <c r="J15" s="4">
        <v>1</v>
      </c>
      <c r="K15" s="4" t="s">
        <v>30</v>
      </c>
      <c r="L15" s="4">
        <v>428.4</v>
      </c>
      <c r="M15" s="4">
        <v>428.4</v>
      </c>
      <c r="N15" s="4" t="s">
        <v>82</v>
      </c>
      <c r="O15" s="4" t="s">
        <v>59</v>
      </c>
      <c r="P15" s="4" t="s">
        <v>33</v>
      </c>
      <c r="Q15" s="4">
        <v>0</v>
      </c>
      <c r="R15" s="7">
        <v>45282</v>
      </c>
      <c r="S15" s="6">
        <v>45299</v>
      </c>
      <c r="T15" s="4" t="s">
        <v>34</v>
      </c>
      <c r="U15" s="4">
        <v>428.4</v>
      </c>
      <c r="V15" s="4">
        <v>0</v>
      </c>
      <c r="W15" s="4">
        <v>429</v>
      </c>
      <c r="X15" s="4" t="s">
        <v>46</v>
      </c>
      <c r="Y15" s="4" t="s">
        <v>46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43</v>
      </c>
      <c r="E16" s="4" t="s">
        <v>81</v>
      </c>
      <c r="F16" s="6">
        <v>45283</v>
      </c>
      <c r="G16" s="6">
        <v>45284</v>
      </c>
      <c r="H16" s="4">
        <v>1</v>
      </c>
      <c r="I16" s="4">
        <v>1</v>
      </c>
      <c r="J16" s="4">
        <v>1</v>
      </c>
      <c r="K16" s="4" t="s">
        <v>30</v>
      </c>
      <c r="L16" s="4">
        <v>428.4</v>
      </c>
      <c r="M16" s="4">
        <v>428.4</v>
      </c>
      <c r="N16" s="4" t="s">
        <v>84</v>
      </c>
      <c r="O16" s="4" t="s">
        <v>59</v>
      </c>
      <c r="P16" s="4" t="s">
        <v>33</v>
      </c>
      <c r="Q16" s="4">
        <v>0</v>
      </c>
      <c r="R16" s="7">
        <v>45283</v>
      </c>
      <c r="S16" s="6">
        <v>45299</v>
      </c>
      <c r="T16" s="4" t="s">
        <v>34</v>
      </c>
      <c r="U16" s="4">
        <v>428.4</v>
      </c>
      <c r="V16" s="4">
        <v>0</v>
      </c>
      <c r="W16" s="4">
        <v>0</v>
      </c>
      <c r="X16" s="4" t="s">
        <v>46</v>
      </c>
      <c r="Y16" s="4" t="s">
        <v>46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43</v>
      </c>
      <c r="E17" s="4" t="s">
        <v>81</v>
      </c>
      <c r="F17" s="6">
        <v>45283</v>
      </c>
      <c r="G17" s="6">
        <v>45284</v>
      </c>
      <c r="H17" s="4">
        <v>1</v>
      </c>
      <c r="I17" s="4">
        <v>1</v>
      </c>
      <c r="J17" s="4">
        <v>1</v>
      </c>
      <c r="K17" s="4" t="s">
        <v>30</v>
      </c>
      <c r="L17" s="4">
        <v>428.4</v>
      </c>
      <c r="M17" s="4">
        <v>428.4</v>
      </c>
      <c r="N17" s="4" t="s">
        <v>86</v>
      </c>
      <c r="O17" s="4" t="s">
        <v>59</v>
      </c>
      <c r="P17" s="4" t="s">
        <v>33</v>
      </c>
      <c r="Q17" s="4">
        <v>0</v>
      </c>
      <c r="R17" s="7">
        <v>45283</v>
      </c>
      <c r="S17" s="6">
        <v>45299</v>
      </c>
      <c r="T17" s="4" t="s">
        <v>34</v>
      </c>
      <c r="U17" s="4">
        <v>428.4</v>
      </c>
      <c r="V17" s="4">
        <v>0</v>
      </c>
      <c r="W17" s="4">
        <v>0</v>
      </c>
      <c r="X17" s="4" t="s">
        <v>46</v>
      </c>
      <c r="Y17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999228420689160</v>
      </c>
      <c r="B2" s="6">
        <v>45281</v>
      </c>
      <c r="C2" s="6">
        <v>45283</v>
      </c>
      <c r="D2" s="4">
        <v>1467</v>
      </c>
      <c r="E2" s="4" t="str">
        <f>VLOOKUP(A2,HOP!A:L,12,0)</f>
        <v>1467.00</v>
      </c>
      <c r="F2" s="4" t="str">
        <f>VLOOKUP(A2,HOP!A:C,3,0)</f>
        <v>4235697</v>
      </c>
      <c r="G2" s="4">
        <f>D2-E2</f>
        <v>0</v>
      </c>
      <c r="H2" s="4" t="str">
        <f>$H$1&amp;F2</f>
        <v>，4235697</v>
      </c>
      <c r="I2" s="4" t="str">
        <f>VLOOKUP(A2,HOP!A:U,21,0)</f>
        <v>直连</v>
      </c>
    </row>
    <row r="3" s="4" customFormat="1" spans="1:9">
      <c r="A3" s="5">
        <v>999228420833480</v>
      </c>
      <c r="B3" s="6">
        <v>45281</v>
      </c>
      <c r="C3" s="6">
        <v>45283</v>
      </c>
      <c r="D3" s="4">
        <v>1467</v>
      </c>
      <c r="E3" s="4" t="str">
        <f>VLOOKUP(A3,HOP!A:L,12,0)</f>
        <v>1467.00</v>
      </c>
      <c r="F3" s="4" t="str">
        <f>VLOOKUP(A3,HOP!A:C,3,0)</f>
        <v>4235734</v>
      </c>
      <c r="G3" s="4">
        <f t="shared" ref="G3:G15" si="0">D3-E3</f>
        <v>0</v>
      </c>
      <c r="H3" s="4" t="str">
        <f t="shared" ref="H3:H15" si="1">$H$1&amp;F3</f>
        <v>，4235734</v>
      </c>
      <c r="I3" s="4" t="str">
        <f>VLOOKUP(A3,HOP!A:U,21,0)</f>
        <v>直连</v>
      </c>
    </row>
    <row r="4" s="4" customFormat="1" hidden="1" spans="1:9">
      <c r="A4" s="5">
        <v>999229416498060</v>
      </c>
      <c r="B4" s="6">
        <v>45282</v>
      </c>
      <c r="C4" s="6">
        <v>45283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10">
      <c r="A5" s="8" t="s">
        <v>88</v>
      </c>
      <c r="B5" s="6">
        <v>45282</v>
      </c>
      <c r="C5" s="6">
        <v>45283</v>
      </c>
      <c r="D5" s="4">
        <v>497</v>
      </c>
      <c r="E5" s="4">
        <v>497</v>
      </c>
      <c r="F5" s="9" t="s">
        <v>89</v>
      </c>
      <c r="G5" s="4">
        <f t="shared" si="0"/>
        <v>0</v>
      </c>
      <c r="H5" s="4" t="str">
        <f t="shared" si="1"/>
        <v>，202312221556540077</v>
      </c>
      <c r="I5" s="4" t="e">
        <f>VLOOKUP(A5,HOP!A:U,21,0)</f>
        <v>#N/A</v>
      </c>
      <c r="J5" s="4">
        <v>12.22</v>
      </c>
    </row>
    <row r="6" s="4" customFormat="1" hidden="1" spans="1:10">
      <c r="A6" s="8" t="s">
        <v>90</v>
      </c>
      <c r="B6" s="6">
        <v>45282</v>
      </c>
      <c r="C6" s="6">
        <v>45283</v>
      </c>
      <c r="D6" s="4">
        <v>490</v>
      </c>
      <c r="E6" s="4">
        <v>490</v>
      </c>
      <c r="F6" s="9" t="s">
        <v>91</v>
      </c>
      <c r="G6" s="4">
        <f t="shared" si="0"/>
        <v>0</v>
      </c>
      <c r="H6" s="4" t="str">
        <f t="shared" si="1"/>
        <v>，202312221856150071</v>
      </c>
      <c r="I6" s="4" t="e">
        <f>VLOOKUP(A6,HOP!A:U,21,0)</f>
        <v>#N/A</v>
      </c>
      <c r="J6" s="4">
        <v>12.22</v>
      </c>
    </row>
    <row r="7" s="4" customFormat="1" spans="1:9">
      <c r="A7" s="5">
        <v>999229300058418</v>
      </c>
      <c r="B7" s="6">
        <v>45282</v>
      </c>
      <c r="C7" s="6">
        <v>45284</v>
      </c>
      <c r="D7" s="4">
        <v>3090</v>
      </c>
      <c r="E7" s="4" t="str">
        <f>VLOOKUP(A7,HOP!A:L,12,0)</f>
        <v>3090.00</v>
      </c>
      <c r="F7" s="4" t="str">
        <f>VLOOKUP(A7,HOP!A:C,3,0)</f>
        <v>4376992</v>
      </c>
      <c r="G7" s="4">
        <f t="shared" si="0"/>
        <v>0</v>
      </c>
      <c r="H7" s="4" t="str">
        <f t="shared" si="1"/>
        <v>，4376992</v>
      </c>
      <c r="I7" s="4" t="str">
        <f>VLOOKUP(A7,HOP!A:U,21,0)</f>
        <v>直连</v>
      </c>
    </row>
    <row r="8" s="4" customFormat="1" spans="1:9">
      <c r="A8" s="5">
        <v>999229306665785</v>
      </c>
      <c r="B8" s="6">
        <v>45282</v>
      </c>
      <c r="C8" s="6">
        <v>45284</v>
      </c>
      <c r="D8" s="4">
        <v>3090</v>
      </c>
      <c r="E8" s="4" t="str">
        <f>VLOOKUP(A8,HOP!A:L,12,0)</f>
        <v>3090.00</v>
      </c>
      <c r="F8" s="4" t="str">
        <f>VLOOKUP(A8,HOP!A:C,3,0)</f>
        <v>4381185</v>
      </c>
      <c r="G8" s="4">
        <f t="shared" si="0"/>
        <v>0</v>
      </c>
      <c r="H8" s="4" t="str">
        <f t="shared" si="1"/>
        <v>，4381185</v>
      </c>
      <c r="I8" s="4" t="str">
        <f>VLOOKUP(A8,HOP!A:U,21,0)</f>
        <v>直连</v>
      </c>
    </row>
    <row r="9" s="4" customFormat="1" spans="1:9">
      <c r="A9" s="5">
        <v>999229336607754</v>
      </c>
      <c r="B9" s="6">
        <v>45282</v>
      </c>
      <c r="C9" s="6">
        <v>45284</v>
      </c>
      <c r="D9" s="4">
        <v>3152</v>
      </c>
      <c r="E9" s="4" t="str">
        <f>VLOOKUP(A9,HOP!A:L,12,0)</f>
        <v>3152.00</v>
      </c>
      <c r="F9" s="4" t="str">
        <f>VLOOKUP(A9,HOP!A:C,3,0)</f>
        <v>4389441</v>
      </c>
      <c r="G9" s="4">
        <f t="shared" si="0"/>
        <v>0</v>
      </c>
      <c r="H9" s="4" t="str">
        <f t="shared" si="1"/>
        <v>，4389441</v>
      </c>
      <c r="I9" s="4" t="str">
        <f>VLOOKUP(A9,HOP!A:U,21,0)</f>
        <v>直连</v>
      </c>
    </row>
    <row r="10" s="4" customFormat="1" hidden="1" spans="1:9">
      <c r="A10" s="5">
        <v>999229353114232</v>
      </c>
      <c r="B10" s="6">
        <v>45282</v>
      </c>
      <c r="C10" s="6">
        <v>45284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999229353163512</v>
      </c>
      <c r="B11" s="6">
        <v>45282</v>
      </c>
      <c r="C11" s="6">
        <v>45284</v>
      </c>
      <c r="D11" s="4">
        <v>1504</v>
      </c>
      <c r="E11" s="4" t="str">
        <f>VLOOKUP(A11,HOP!A:L,12,0)</f>
        <v>1504.00</v>
      </c>
      <c r="F11" s="4" t="str">
        <f>VLOOKUP(A11,HOP!A:C,3,0)</f>
        <v>4406766</v>
      </c>
      <c r="G11" s="4">
        <f t="shared" si="0"/>
        <v>0</v>
      </c>
      <c r="H11" s="4" t="str">
        <f t="shared" si="1"/>
        <v>，4406766</v>
      </c>
      <c r="I11" s="4" t="str">
        <f>VLOOKUP(A11,HOP!A:U,21,0)</f>
        <v>直连</v>
      </c>
    </row>
    <row r="12" s="4" customFormat="1" spans="1:9">
      <c r="A12" s="5">
        <v>999229357663876</v>
      </c>
      <c r="B12" s="6">
        <v>45282</v>
      </c>
      <c r="C12" s="6">
        <v>45284</v>
      </c>
      <c r="D12" s="4">
        <v>1504</v>
      </c>
      <c r="E12" s="4" t="str">
        <f>VLOOKUP(A12,HOP!A:L,12,0)</f>
        <v>1504.00</v>
      </c>
      <c r="F12" s="4" t="str">
        <f>VLOOKUP(A12,HOP!A:C,3,0)</f>
        <v>4408189</v>
      </c>
      <c r="G12" s="4">
        <f t="shared" si="0"/>
        <v>0</v>
      </c>
      <c r="H12" s="4" t="str">
        <f t="shared" si="1"/>
        <v>，4408189</v>
      </c>
      <c r="I12" s="4" t="str">
        <f>VLOOKUP(A12,HOP!A:U,21,0)</f>
        <v>直连</v>
      </c>
    </row>
    <row r="13" s="4" customFormat="1" hidden="1" spans="1:10">
      <c r="A13" s="8" t="s">
        <v>92</v>
      </c>
      <c r="B13" s="6">
        <v>45283</v>
      </c>
      <c r="C13" s="6">
        <v>45284</v>
      </c>
      <c r="D13" s="4">
        <v>428.4</v>
      </c>
      <c r="E13" s="4">
        <v>428.4</v>
      </c>
      <c r="F13" s="9" t="s">
        <v>93</v>
      </c>
      <c r="G13" s="4">
        <f t="shared" si="0"/>
        <v>0</v>
      </c>
      <c r="H13" s="4" t="str">
        <f t="shared" si="1"/>
        <v>，202312222318220071</v>
      </c>
      <c r="I13" s="4" t="e">
        <f>VLOOKUP(A13,HOP!A:U,21,0)</f>
        <v>#N/A</v>
      </c>
      <c r="J13" s="4">
        <v>12.22</v>
      </c>
    </row>
    <row r="14" s="4" customFormat="1" hidden="1" spans="1:10">
      <c r="A14" s="8" t="s">
        <v>94</v>
      </c>
      <c r="B14" s="6">
        <v>45283</v>
      </c>
      <c r="C14" s="6">
        <v>45284</v>
      </c>
      <c r="D14" s="4">
        <v>428.4</v>
      </c>
      <c r="E14" s="4">
        <v>428.4</v>
      </c>
      <c r="F14" s="9" t="s">
        <v>95</v>
      </c>
      <c r="G14" s="4">
        <f t="shared" si="0"/>
        <v>0</v>
      </c>
      <c r="H14" s="4" t="str">
        <f t="shared" si="1"/>
        <v>，202312230952510076</v>
      </c>
      <c r="I14" s="4" t="e">
        <f>VLOOKUP(A14,HOP!A:U,21,0)</f>
        <v>#N/A</v>
      </c>
      <c r="J14" s="4">
        <v>12.23</v>
      </c>
    </row>
    <row r="15" s="4" customFormat="1" hidden="1" spans="1:10">
      <c r="A15" s="8" t="s">
        <v>96</v>
      </c>
      <c r="B15" s="6">
        <v>45283</v>
      </c>
      <c r="C15" s="6">
        <v>45284</v>
      </c>
      <c r="D15" s="4">
        <v>428.4</v>
      </c>
      <c r="E15" s="4">
        <v>428.4</v>
      </c>
      <c r="F15" s="9" t="s">
        <v>97</v>
      </c>
      <c r="G15" s="4">
        <f t="shared" si="0"/>
        <v>0</v>
      </c>
      <c r="H15" s="4" t="str">
        <f t="shared" si="1"/>
        <v>，202312231702130069</v>
      </c>
      <c r="I15" s="4" t="e">
        <f>VLOOKUP(A15,HOP!A:U,21,0)</f>
        <v>#N/A</v>
      </c>
      <c r="J15" s="4">
        <v>12.23</v>
      </c>
    </row>
    <row r="17" spans="4:4">
      <c r="D17" s="4">
        <f>SUM(D2:D16)</f>
        <v>17546.2</v>
      </c>
    </row>
    <row r="23" spans="1:4">
      <c r="A23" s="4" t="s">
        <v>98</v>
      </c>
      <c r="C23" s="4">
        <v>15274</v>
      </c>
      <c r="D23" s="4">
        <v>16655.22</v>
      </c>
    </row>
    <row r="24" spans="1:4">
      <c r="A24" s="4" t="s">
        <v>99</v>
      </c>
      <c r="C24" s="4">
        <v>2272.2</v>
      </c>
      <c r="D24" s="4">
        <v>2477.67</v>
      </c>
    </row>
    <row r="25" spans="1:4">
      <c r="A25" s="4" t="s">
        <v>100</v>
      </c>
      <c r="C25" s="4">
        <f>SUBTOTAL(9,C23:C24)</f>
        <v>17546.2</v>
      </c>
      <c r="D25" s="4">
        <f>SUBTOTAL(9,D23:D24)</f>
        <v>19132.89</v>
      </c>
    </row>
    <row r="26" spans="1:1">
      <c r="A26" s="4" t="s">
        <v>101</v>
      </c>
    </row>
  </sheetData>
  <autoFilter ref="A1:XFD17">
    <filterColumn colId="3">
      <filters blank="1">
        <filter val="490"/>
        <filter val="3090"/>
        <filter val="3152"/>
        <filter val="17546.2"/>
        <filter val="1504"/>
        <filter val="428.4"/>
        <filter val="497"/>
        <filter val="1467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C46" sqref="C4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999229357663876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999229353163512</v>
      </c>
      <c r="B3" s="1" t="s">
        <v>121</v>
      </c>
      <c r="C3" s="1" t="s">
        <v>139</v>
      </c>
      <c r="D3" s="1" t="s">
        <v>123</v>
      </c>
      <c r="E3" s="1" t="s">
        <v>140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128</v>
      </c>
      <c r="L3" s="1" t="s">
        <v>128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141</v>
      </c>
      <c r="S3" s="1" t="s">
        <v>135</v>
      </c>
      <c r="T3" s="1" t="s">
        <v>136</v>
      </c>
      <c r="U3" s="1" t="s">
        <v>137</v>
      </c>
      <c r="V3" s="1" t="s">
        <v>138</v>
      </c>
    </row>
    <row r="4" s="1" customFormat="1" spans="1:22">
      <c r="A4" s="3">
        <v>999229336607754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125</v>
      </c>
      <c r="G4" s="1" t="s">
        <v>126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146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147</v>
      </c>
      <c r="S4" s="1" t="s">
        <v>135</v>
      </c>
      <c r="T4" s="1" t="s">
        <v>136</v>
      </c>
      <c r="U4" s="1" t="s">
        <v>137</v>
      </c>
      <c r="V4" s="1" t="s">
        <v>138</v>
      </c>
    </row>
    <row r="5" s="1" customFormat="1" spans="1:22">
      <c r="A5" s="3">
        <v>999229306665785</v>
      </c>
      <c r="B5" s="1" t="s">
        <v>148</v>
      </c>
      <c r="C5" s="1" t="s">
        <v>149</v>
      </c>
      <c r="D5" s="1" t="s">
        <v>144</v>
      </c>
      <c r="E5" s="1" t="s">
        <v>150</v>
      </c>
      <c r="F5" s="1" t="s">
        <v>125</v>
      </c>
      <c r="G5" s="1" t="s">
        <v>126</v>
      </c>
      <c r="H5" s="1" t="s">
        <v>127</v>
      </c>
      <c r="I5" s="1" t="s">
        <v>151</v>
      </c>
      <c r="J5" s="1" t="s">
        <v>129</v>
      </c>
      <c r="K5" s="1" t="s">
        <v>151</v>
      </c>
      <c r="L5" s="1" t="s">
        <v>151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152</v>
      </c>
      <c r="S5" s="1" t="s">
        <v>135</v>
      </c>
      <c r="T5" s="1" t="s">
        <v>136</v>
      </c>
      <c r="U5" s="1" t="s">
        <v>137</v>
      </c>
      <c r="V5" s="1" t="s">
        <v>138</v>
      </c>
    </row>
    <row r="6" s="1" customFormat="1" spans="1:22">
      <c r="A6" s="3">
        <v>999229300058418</v>
      </c>
      <c r="B6" s="1" t="s">
        <v>153</v>
      </c>
      <c r="C6" s="1" t="s">
        <v>154</v>
      </c>
      <c r="D6" s="1" t="s">
        <v>144</v>
      </c>
      <c r="E6" s="1" t="s">
        <v>155</v>
      </c>
      <c r="F6" s="1" t="s">
        <v>125</v>
      </c>
      <c r="G6" s="1" t="s">
        <v>126</v>
      </c>
      <c r="H6" s="1" t="s">
        <v>127</v>
      </c>
      <c r="I6" s="1" t="s">
        <v>151</v>
      </c>
      <c r="J6" s="1" t="s">
        <v>129</v>
      </c>
      <c r="K6" s="1" t="s">
        <v>151</v>
      </c>
      <c r="L6" s="1" t="s">
        <v>151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156</v>
      </c>
      <c r="S6" s="1" t="s">
        <v>135</v>
      </c>
      <c r="T6" s="1" t="s">
        <v>136</v>
      </c>
      <c r="U6" s="1" t="s">
        <v>137</v>
      </c>
      <c r="V6" s="1" t="s">
        <v>138</v>
      </c>
    </row>
    <row r="7" s="1" customFormat="1" spans="1:22">
      <c r="A7" s="3">
        <v>999228420833480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161</v>
      </c>
      <c r="G7" s="1" t="s">
        <v>162</v>
      </c>
      <c r="H7" s="1" t="s">
        <v>127</v>
      </c>
      <c r="I7" s="1" t="s">
        <v>163</v>
      </c>
      <c r="J7" s="1" t="s">
        <v>129</v>
      </c>
      <c r="K7" s="1" t="s">
        <v>163</v>
      </c>
      <c r="L7" s="1" t="s">
        <v>163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164</v>
      </c>
      <c r="S7" s="1" t="s">
        <v>135</v>
      </c>
      <c r="T7" s="1" t="s">
        <v>136</v>
      </c>
      <c r="U7" s="1" t="s">
        <v>137</v>
      </c>
      <c r="V7" s="1" t="s">
        <v>138</v>
      </c>
    </row>
    <row r="8" s="1" customFormat="1" spans="1:22">
      <c r="A8" s="3">
        <v>999228420689160</v>
      </c>
      <c r="B8" s="1" t="s">
        <v>157</v>
      </c>
      <c r="C8" s="1" t="s">
        <v>165</v>
      </c>
      <c r="D8" s="1" t="s">
        <v>159</v>
      </c>
      <c r="E8" s="1" t="s">
        <v>166</v>
      </c>
      <c r="F8" s="1" t="s">
        <v>161</v>
      </c>
      <c r="G8" s="1" t="s">
        <v>162</v>
      </c>
      <c r="H8" s="1" t="s">
        <v>127</v>
      </c>
      <c r="I8" s="1" t="s">
        <v>163</v>
      </c>
      <c r="J8" s="1" t="s">
        <v>129</v>
      </c>
      <c r="K8" s="1" t="s">
        <v>163</v>
      </c>
      <c r="L8" s="1" t="s">
        <v>163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167</v>
      </c>
      <c r="S8" s="1" t="s">
        <v>135</v>
      </c>
      <c r="T8" s="1" t="s">
        <v>136</v>
      </c>
      <c r="U8" s="1" t="s">
        <v>137</v>
      </c>
      <c r="V8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2024-01-08T01:27:57Z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8A26DAF02DEF4C61B2F14AEDABAED04B_12</vt:lpwstr>
  </property>
</Properties>
</file>