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<sst xmlns="http://schemas.openxmlformats.org/spreadsheetml/2006/main" count="277" uniqueCount="156">
  <si>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</si>
  <si>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</si>
  <si>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</si>
  <si>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</si>
  <si>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</si>
  <si>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</si>
  <si>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</si>
  <si>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</si>
  <si>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</si>
  <si>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</si>
  <si>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</si>
  <si>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</si>
  <si>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</si>
  <si>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</si>
  <si>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</si>
  <si>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</si>
  <si>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</si>
  <si>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</si>
  <si>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</si>
  <si>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</si>
  <si>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</si>
  <si>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</si>
  <si>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</si>
  <si>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</si>
  <si>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</si>
  <si>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999228269683408	</t>
  </si>
  <si>
    <t>Ctrip</t>
  </si>
  <si>
    <t>正常</t>
  </si>
  <si>
    <t>[布拉格]布拉格帕拉斯艺术酒店(Le Palais Art Hotel Prague)(37218072)</t>
  </si>
  <si>
    <t>标准双人房/双床房&lt;2人入住&gt;&lt;不退款&gt;&lt;早餐&gt;</t>
  </si>
  <si>
    <t>USD</t>
  </si>
  <si>
    <t>Ozcaki/Aylin</t>
  </si>
  <si>
    <t>CA5326240107USD</t>
  </si>
  <si>
    <t>未提现</t>
  </si>
  <si>
    <t>携程开票</t>
  </si>
  <si>
    <t xml:space="preserve">4170759	</t>
  </si>
  <si>
    <t xml:space="preserve">114614592|114614592	</t>
  </si>
  <si>
    <t xml:space="preserve">999228346330691	</t>
  </si>
  <si>
    <t>[巴黎]巴黎中心埃菲尔铁塔之旅诺富特酒店(Novotel Paris Centre Tour Eiffel)(37223870)</t>
  </si>
  <si>
    <t>经典房（1张大床）&lt;2人入住&gt;&lt;不退款&gt;</t>
  </si>
  <si>
    <t>ZHANG/QIRUI,ZHENG/LIANGYI</t>
  </si>
  <si>
    <t xml:space="preserve">4206917	</t>
  </si>
  <si>
    <t xml:space="preserve">3546XLU730|117803628	</t>
  </si>
  <si>
    <t xml:space="preserve">999228485219891	</t>
  </si>
  <si>
    <t>[乌伊斯特勒昂]勒法里酒店(Hôtel le Phare)(39635178)</t>
  </si>
  <si>
    <t>双人间&lt;2人入住&gt;&lt;不退款&gt;</t>
  </si>
  <si>
    <t>Lamb/Dorothy</t>
  </si>
  <si>
    <t xml:space="preserve">4257242	</t>
  </si>
  <si>
    <t xml:space="preserve">BU464995523111413|122321318	</t>
  </si>
  <si>
    <t xml:space="preserve">999228272553387	</t>
  </si>
  <si>
    <t>[布里斯班]布里斯班伊丽莎白街宜必思尚品酒店(ibis Styles Brisbane Elizabeth Street)(37206153)</t>
  </si>
  <si>
    <t>河景高级特大床房&lt;2人入住&gt;&lt;不退款&gt;</t>
  </si>
  <si>
    <t>LAU/LAI YAN</t>
  </si>
  <si>
    <t>CA5326240108USD</t>
  </si>
  <si>
    <t xml:space="preserve">4172538	</t>
  </si>
  <si>
    <t xml:space="preserve">	</t>
  </si>
  <si>
    <t xml:space="preserve">999228295233761	</t>
  </si>
  <si>
    <t>[民丹岛]民丹岛拉古洼班台英达酒店(Pantai Indah Lagoi Bintan)(48436480)</t>
  </si>
  <si>
    <t>一卧室泳池别墅&lt;2人入住&gt;&lt;不退款&gt;&lt;早餐&gt;</t>
  </si>
  <si>
    <t>LIU/HAOJIA</t>
  </si>
  <si>
    <t xml:space="preserve">4182421	</t>
  </si>
  <si>
    <t xml:space="preserve">999228548542039	</t>
  </si>
  <si>
    <t>[西归浦市]济州神话世界度假酒店 – 蓝鼎(Landing Jeju Shinhwa World Hotels &amp; Resorts)(47468134)</t>
  </si>
  <si>
    <t>高级间 - 带2张单人床&lt;2人入住&gt;&lt;不退款&gt;</t>
  </si>
  <si>
    <t>KIM/BOKYUNG</t>
  </si>
  <si>
    <t xml:space="preserve">4278560	</t>
  </si>
  <si>
    <t xml:space="preserve">1726448053730295809	</t>
  </si>
  <si>
    <t xml:space="preserve">999228605020402	</t>
  </si>
  <si>
    <t>[伦敦]仕骅廷三码头酒店公寓(Cheval Three Quays at The Tower of London)(46879493)</t>
  </si>
  <si>
    <t>两卧室河景豪华公寓&lt;2人入住&gt;&lt;无早&gt;</t>
  </si>
  <si>
    <t>LYU/PEILIN,Lai/wei</t>
  </si>
  <si>
    <t xml:space="preserve">4313358	</t>
  </si>
  <si>
    <t xml:space="preserve">-127342068|127342068	</t>
  </si>
  <si>
    <t>取消</t>
  </si>
  <si>
    <t>，</t>
  </si>
  <si>
    <t>A240108100428481</t>
  </si>
  <si>
    <t>USD / HKD 当前参考汇率: 7.81023</t>
  </si>
  <si>
    <t>总计：1676.36 USD/
13092.76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</si>
  <si>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</si>
  <si>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</si>
  <si>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</si>
  <si>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</si>
  <si>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</si>
  <si>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</si>
  <si>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</si>
  <si>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</si>
  <si>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</si>
  <si>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</si>
  <si>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</si>
  <si>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</si>
  <si>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</si>
  <si>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</si>
  <si>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</si>
  <si>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</si>
  <si>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</si>
  <si>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</si>
  <si>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</si>
  <si>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2023-11-20</t>
  </si>
  <si>
    <t>4278560</t>
  </si>
  <si>
    <t>济州神话世界度假酒店 – 蓝鼎</t>
  </si>
  <si>
    <t>KIM BOKYUNG</t>
  </si>
  <si>
    <t>2024-01-04</t>
  </si>
  <si>
    <t>2024-01-05</t>
  </si>
  <si>
    <t>退房日周结</t>
  </si>
  <si>
    <t>617.28</t>
  </si>
  <si>
    <t>85.34</t>
  </si>
  <si>
    <t>0</t>
  </si>
  <si>
    <t>0.00</t>
  </si>
  <si>
    <t>携程盛景国际直连</t>
  </si>
  <si>
    <t>01.010677</t>
  </si>
  <si>
    <t>2023-11-20 11:52:59</t>
  </si>
  <si>
    <t>否</t>
  </si>
  <si>
    <t>汇智国际旅游发展有限公司</t>
  </si>
  <si>
    <t>直连</t>
  </si>
  <si>
    <t>韩国</t>
  </si>
  <si>
    <t>2023-11-15</t>
  </si>
  <si>
    <t>4257242</t>
  </si>
  <si>
    <t>勒法里酒店</t>
  </si>
  <si>
    <t>Lamb Dorothy</t>
  </si>
  <si>
    <t>2024-01-03</t>
  </si>
  <si>
    <t>452.57</t>
  </si>
  <si>
    <t>62.25</t>
  </si>
  <si>
    <t>2023-11-15 05:04:06</t>
  </si>
  <si>
    <t>法国</t>
  </si>
  <si>
    <t>2023-11-07</t>
  </si>
  <si>
    <t>4206917</t>
  </si>
  <si>
    <t>巴黎中心埃菲尔铁塔之旅诺富特酒店</t>
  </si>
  <si>
    <t>ZHANG QIRUI,ZHENG LIANGYI</t>
  </si>
  <si>
    <t>2023-12-31</t>
  </si>
  <si>
    <t>4730.59</t>
  </si>
  <si>
    <t>649.20</t>
  </si>
  <si>
    <t>2023-11-07 08:30:50</t>
  </si>
  <si>
    <t>2023-11-03</t>
  </si>
  <si>
    <t>4182421</t>
  </si>
  <si>
    <t>民丹岛班泰英达度假村</t>
  </si>
  <si>
    <t>LIU HAOJIA</t>
  </si>
  <si>
    <t>2578.13</t>
  </si>
  <si>
    <t>351.56</t>
  </si>
  <si>
    <t>2023-11-03 11:36:15</t>
  </si>
  <si>
    <t>印度尼西亚</t>
  </si>
  <si>
    <t>2023-11-01</t>
  </si>
  <si>
    <t>4172538</t>
  </si>
  <si>
    <t>布里斯班伊丽莎白街宜必思尚品酒店</t>
  </si>
  <si>
    <t>LAU LAI YAN</t>
  </si>
  <si>
    <t>1084.83</t>
  </si>
  <si>
    <t>147.92</t>
  </si>
  <si>
    <t>2023-11-01 21:09:11</t>
  </si>
  <si>
    <t>澳大利亚</t>
  </si>
  <si>
    <t>4170759</t>
  </si>
  <si>
    <t>布拉格帕拉斯艺术酒店</t>
  </si>
  <si>
    <t>Ozcaki Aylin</t>
  </si>
  <si>
    <t>2024-01-01</t>
  </si>
  <si>
    <t>2787.54</t>
  </si>
  <si>
    <t>380.09</t>
  </si>
  <si>
    <t>2023-11-01 17:08:40</t>
  </si>
  <si>
    <t>捷克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</si>
</sst>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16</xdr:col>
      <xdr:colOff>114300</xdr:colOff>
      <xdr:row>54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5824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45292</v>
      </c>
      <c r="G2" s="6">
        <v>45295</v>
      </c>
      <c r="H2" s="4">
        <v>1</v>
      </c>
      <c r="I2" s="4">
        <v>3</v>
      </c>
      <c r="J2" s="4">
        <v>3</v>
      </c>
      <c r="K2" s="4" t="s">
        <v>30</v>
      </c>
      <c r="L2" s="4">
        <v>380.09</v>
      </c>
      <c r="M2" s="4">
        <v>380.09</v>
      </c>
      <c r="N2" s="4" t="s">
        <v>31</v>
      </c>
      <c r="O2" s="4" t="s">
        <v>32</v>
      </c>
      <c r="P2" s="4" t="s">
        <v>33</v>
      </c>
      <c r="Q2" s="4">
        <v>0</v>
      </c>
      <c r="R2" s="7">
        <v>45231</v>
      </c>
      <c r="S2" s="6">
        <v>45298</v>
      </c>
      <c r="T2" s="4" t="s">
        <v>34</v>
      </c>
      <c r="U2" s="4">
        <v>380.09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45291</v>
      </c>
      <c r="G3" s="6">
        <v>45295</v>
      </c>
      <c r="H3" s="4">
        <v>1</v>
      </c>
      <c r="I3" s="4">
        <v>4</v>
      </c>
      <c r="J3" s="4">
        <v>4</v>
      </c>
      <c r="K3" s="4" t="s">
        <v>30</v>
      </c>
      <c r="L3" s="4">
        <v>649.2</v>
      </c>
      <c r="M3" s="4">
        <v>649.2</v>
      </c>
      <c r="N3" s="4" t="s">
        <v>40</v>
      </c>
      <c r="O3" s="4" t="s">
        <v>32</v>
      </c>
      <c r="P3" s="4" t="s">
        <v>33</v>
      </c>
      <c r="Q3" s="4">
        <v>0</v>
      </c>
      <c r="R3" s="7">
        <v>45237</v>
      </c>
      <c r="S3" s="6">
        <v>45298</v>
      </c>
      <c r="T3" s="4" t="s">
        <v>34</v>
      </c>
      <c r="U3" s="4">
        <v>649.2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45294</v>
      </c>
      <c r="G4" s="6">
        <v>45295</v>
      </c>
      <c r="H4" s="4">
        <v>1</v>
      </c>
      <c r="I4" s="4">
        <v>1</v>
      </c>
      <c r="J4" s="4">
        <v>1</v>
      </c>
      <c r="K4" s="4" t="s">
        <v>30</v>
      </c>
      <c r="L4" s="4">
        <v>62.25</v>
      </c>
      <c r="M4" s="4">
        <v>62.25</v>
      </c>
      <c r="N4" s="4" t="s">
        <v>46</v>
      </c>
      <c r="O4" s="4" t="s">
        <v>32</v>
      </c>
      <c r="P4" s="4" t="s">
        <v>33</v>
      </c>
      <c r="Q4" s="4">
        <v>0</v>
      </c>
      <c r="R4" s="7">
        <v>45245.0000115741</v>
      </c>
      <c r="S4" s="6">
        <v>45298</v>
      </c>
      <c r="T4" s="4" t="s">
        <v>34</v>
      </c>
      <c r="U4" s="4">
        <v>62.25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45294</v>
      </c>
      <c r="G5" s="6">
        <v>45296</v>
      </c>
      <c r="H5" s="4">
        <v>1</v>
      </c>
      <c r="I5" s="4">
        <v>2</v>
      </c>
      <c r="J5" s="4">
        <v>2</v>
      </c>
      <c r="K5" s="4" t="s">
        <v>30</v>
      </c>
      <c r="L5" s="4">
        <v>147.92</v>
      </c>
      <c r="M5" s="4">
        <v>147.92</v>
      </c>
      <c r="N5" s="4" t="s">
        <v>52</v>
      </c>
      <c r="O5" s="4" t="s">
        <v>53</v>
      </c>
      <c r="P5" s="4" t="s">
        <v>33</v>
      </c>
      <c r="Q5" s="4">
        <v>0</v>
      </c>
      <c r="R5" s="7">
        <v>45231.0000115741</v>
      </c>
      <c r="S5" s="6">
        <v>45299</v>
      </c>
      <c r="T5" s="4" t="s">
        <v>34</v>
      </c>
      <c r="U5" s="4">
        <v>147.92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27</v>
      </c>
      <c r="D6" s="4" t="s">
        <v>57</v>
      </c>
      <c r="E6" s="4" t="s">
        <v>58</v>
      </c>
      <c r="F6" s="6">
        <v>45294</v>
      </c>
      <c r="G6" s="6">
        <v>45296</v>
      </c>
      <c r="H6" s="4">
        <v>1</v>
      </c>
      <c r="I6" s="4">
        <v>2</v>
      </c>
      <c r="J6" s="4">
        <v>2</v>
      </c>
      <c r="K6" s="4" t="s">
        <v>30</v>
      </c>
      <c r="L6" s="4">
        <v>351.56</v>
      </c>
      <c r="M6" s="4">
        <v>351.56</v>
      </c>
      <c r="N6" s="4" t="s">
        <v>59</v>
      </c>
      <c r="O6" s="4" t="s">
        <v>53</v>
      </c>
      <c r="P6" s="4" t="s">
        <v>33</v>
      </c>
      <c r="Q6" s="4">
        <v>0</v>
      </c>
      <c r="R6" s="7">
        <v>45233</v>
      </c>
      <c r="S6" s="6">
        <v>45299</v>
      </c>
      <c r="T6" s="4" t="s">
        <v>34</v>
      </c>
      <c r="U6" s="4">
        <v>351.56</v>
      </c>
      <c r="V6" s="4">
        <v>0</v>
      </c>
      <c r="W6" s="4">
        <v>0</v>
      </c>
      <c r="X6" s="4" t="s">
        <v>60</v>
      </c>
      <c r="Y6" s="4" t="s">
        <v>55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45295</v>
      </c>
      <c r="G7" s="6">
        <v>45296</v>
      </c>
      <c r="H7" s="4">
        <v>1</v>
      </c>
      <c r="I7" s="4">
        <v>1</v>
      </c>
      <c r="J7" s="4">
        <v>1</v>
      </c>
      <c r="K7" s="4" t="s">
        <v>30</v>
      </c>
      <c r="L7" s="4">
        <v>85.34</v>
      </c>
      <c r="M7" s="4">
        <v>85.34</v>
      </c>
      <c r="N7" s="4" t="s">
        <v>64</v>
      </c>
      <c r="O7" s="4" t="s">
        <v>53</v>
      </c>
      <c r="P7" s="4" t="s">
        <v>33</v>
      </c>
      <c r="Q7" s="4">
        <v>0</v>
      </c>
      <c r="R7" s="7">
        <v>45250.0000115741</v>
      </c>
      <c r="S7" s="6">
        <v>45299</v>
      </c>
      <c r="T7" s="4" t="s">
        <v>34</v>
      </c>
      <c r="U7" s="4">
        <v>85.34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45295</v>
      </c>
      <c r="G8" s="6">
        <v>45296</v>
      </c>
      <c r="H8" s="4">
        <v>1</v>
      </c>
      <c r="I8" s="4">
        <v>1</v>
      </c>
      <c r="J8" s="4">
        <v>1</v>
      </c>
      <c r="K8" s="4" t="s">
        <v>30</v>
      </c>
      <c r="L8" s="4">
        <v>663.4</v>
      </c>
      <c r="M8" s="4">
        <v>663.4</v>
      </c>
      <c r="N8" s="4" t="s">
        <v>70</v>
      </c>
      <c r="O8" s="4" t="s">
        <v>53</v>
      </c>
      <c r="P8" s="4" t="s">
        <v>33</v>
      </c>
      <c r="Q8" s="4">
        <v>0</v>
      </c>
      <c r="R8" s="7">
        <v>45253</v>
      </c>
      <c r="S8" s="6">
        <v>45299</v>
      </c>
      <c r="T8" s="4" t="s">
        <v>34</v>
      </c>
      <c r="U8" s="4">
        <v>663.4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67</v>
      </c>
      <c r="B9" s="4" t="s">
        <v>26</v>
      </c>
      <c r="C9" s="4" t="s">
        <v>73</v>
      </c>
      <c r="D9" s="4" t="s">
        <v>68</v>
      </c>
      <c r="E9" s="4" t="s">
        <v>69</v>
      </c>
      <c r="F9" s="6">
        <v>45295</v>
      </c>
      <c r="G9" s="6">
        <v>45296</v>
      </c>
      <c r="H9" s="4">
        <v>1</v>
      </c>
      <c r="I9" s="4">
        <v>1</v>
      </c>
      <c r="J9" s="4">
        <v>1</v>
      </c>
      <c r="K9" s="4" t="s">
        <v>30</v>
      </c>
      <c r="L9" s="4">
        <v>-663.4</v>
      </c>
      <c r="M9" s="4">
        <v>-663.4</v>
      </c>
      <c r="N9" s="4" t="s">
        <v>70</v>
      </c>
      <c r="O9" s="4" t="s">
        <v>53</v>
      </c>
      <c r="P9" s="4" t="s">
        <v>33</v>
      </c>
      <c r="Q9" s="4">
        <v>0</v>
      </c>
      <c r="R9" s="7">
        <v>45253</v>
      </c>
      <c r="S9" s="6">
        <v>45299</v>
      </c>
      <c r="T9" s="4" t="s">
        <v>34</v>
      </c>
      <c r="U9" s="4">
        <v>-663.4</v>
      </c>
      <c r="V9" s="4">
        <v>0</v>
      </c>
      <c r="W9" s="4">
        <v>0</v>
      </c>
      <c r="X9" s="4" t="s">
        <v>71</v>
      </c>
      <c r="Y9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999228269683408</v>
      </c>
      <c r="B2" s="6">
        <v>45292</v>
      </c>
      <c r="C2" s="6">
        <v>45295</v>
      </c>
      <c r="D2" s="4">
        <v>380.09</v>
      </c>
      <c r="E2" s="4" t="str">
        <f>VLOOKUP(A2,HOP!A:L,12,0)</f>
        <v>380.09</v>
      </c>
      <c r="F2" s="4" t="str">
        <f>VLOOKUP(A2,HOP!A:C,3,0)</f>
        <v>4170759</v>
      </c>
      <c r="G2" s="4">
        <f>D2-E2</f>
        <v>0</v>
      </c>
      <c r="H2" s="4" t="str">
        <f>$H$1&amp;F2</f>
        <v>，4170759</v>
      </c>
      <c r="I2" s="4" t="str">
        <f>VLOOKUP(A2,HOP!A:U,21,0)</f>
        <v>直连</v>
      </c>
    </row>
    <row r="3" s="4" customFormat="1" spans="1:9">
      <c r="A3" s="5">
        <v>999228346330691</v>
      </c>
      <c r="B3" s="6">
        <v>45291</v>
      </c>
      <c r="C3" s="6">
        <v>45295</v>
      </c>
      <c r="D3" s="4">
        <v>649.2</v>
      </c>
      <c r="E3" s="4" t="str">
        <f>VLOOKUP(A3,HOP!A:L,12,0)</f>
        <v>649.20</v>
      </c>
      <c r="F3" s="4" t="str">
        <f>VLOOKUP(A3,HOP!A:C,3,0)</f>
        <v>4206917</v>
      </c>
      <c r="G3" s="4">
        <f t="shared" ref="G3:G8" si="0">D3-E3</f>
        <v>0</v>
      </c>
      <c r="H3" s="4" t="str">
        <f t="shared" ref="H3:H8" si="1">$H$1&amp;F3</f>
        <v>，4206917</v>
      </c>
      <c r="I3" s="4" t="str">
        <f>VLOOKUP(A3,HOP!A:U,21,0)</f>
        <v>直连</v>
      </c>
    </row>
    <row r="4" s="4" customFormat="1" spans="1:9">
      <c r="A4" s="5">
        <v>999228485219891</v>
      </c>
      <c r="B4" s="6">
        <v>45294</v>
      </c>
      <c r="C4" s="6">
        <v>45295</v>
      </c>
      <c r="D4" s="4">
        <v>62.25</v>
      </c>
      <c r="E4" s="4" t="str">
        <f>VLOOKUP(A4,HOP!A:L,12,0)</f>
        <v>62.25</v>
      </c>
      <c r="F4" s="4" t="str">
        <f>VLOOKUP(A4,HOP!A:C,3,0)</f>
        <v>4257242</v>
      </c>
      <c r="G4" s="4">
        <f t="shared" si="0"/>
        <v>0</v>
      </c>
      <c r="H4" s="4" t="str">
        <f t="shared" si="1"/>
        <v>，4257242</v>
      </c>
      <c r="I4" s="4" t="str">
        <f>VLOOKUP(A4,HOP!A:U,21,0)</f>
        <v>直连</v>
      </c>
    </row>
    <row r="5" s="4" customFormat="1" spans="1:9">
      <c r="A5" s="5">
        <v>999228272553387</v>
      </c>
      <c r="B5" s="6">
        <v>45294</v>
      </c>
      <c r="C5" s="6">
        <v>45296</v>
      </c>
      <c r="D5" s="4">
        <v>147.92</v>
      </c>
      <c r="E5" s="4" t="str">
        <f>VLOOKUP(A5,HOP!A:L,12,0)</f>
        <v>147.92</v>
      </c>
      <c r="F5" s="4" t="str">
        <f>VLOOKUP(A5,HOP!A:C,3,0)</f>
        <v>4172538</v>
      </c>
      <c r="G5" s="4">
        <f t="shared" si="0"/>
        <v>0</v>
      </c>
      <c r="H5" s="4" t="str">
        <f t="shared" si="1"/>
        <v>，4172538</v>
      </c>
      <c r="I5" s="4" t="str">
        <f>VLOOKUP(A5,HOP!A:U,21,0)</f>
        <v>直连</v>
      </c>
    </row>
    <row r="6" s="4" customFormat="1" spans="1:9">
      <c r="A6" s="5">
        <v>999228295233761</v>
      </c>
      <c r="B6" s="6">
        <v>45294</v>
      </c>
      <c r="C6" s="6">
        <v>45296</v>
      </c>
      <c r="D6" s="4">
        <v>351.56</v>
      </c>
      <c r="E6" s="4" t="str">
        <f>VLOOKUP(A6,HOP!A:L,12,0)</f>
        <v>351.56</v>
      </c>
      <c r="F6" s="4" t="str">
        <f>VLOOKUP(A6,HOP!A:C,3,0)</f>
        <v>4182421</v>
      </c>
      <c r="G6" s="4">
        <f t="shared" si="0"/>
        <v>0</v>
      </c>
      <c r="H6" s="4" t="str">
        <f t="shared" si="1"/>
        <v>，4182421</v>
      </c>
      <c r="I6" s="4" t="str">
        <f>VLOOKUP(A6,HOP!A:U,21,0)</f>
        <v>直连</v>
      </c>
    </row>
    <row r="7" s="4" customFormat="1" spans="1:9">
      <c r="A7" s="5">
        <v>999228548542039</v>
      </c>
      <c r="B7" s="6">
        <v>45295</v>
      </c>
      <c r="C7" s="6">
        <v>45296</v>
      </c>
      <c r="D7" s="4">
        <v>85.34</v>
      </c>
      <c r="E7" s="4" t="str">
        <f>VLOOKUP(A7,HOP!A:L,12,0)</f>
        <v>85.34</v>
      </c>
      <c r="F7" s="4" t="str">
        <f>VLOOKUP(A7,HOP!A:C,3,0)</f>
        <v>4278560</v>
      </c>
      <c r="G7" s="4">
        <f t="shared" si="0"/>
        <v>0</v>
      </c>
      <c r="H7" s="4" t="str">
        <f t="shared" si="1"/>
        <v>，4278560</v>
      </c>
      <c r="I7" s="4" t="str">
        <f>VLOOKUP(A7,HOP!A:U,21,0)</f>
        <v>直连</v>
      </c>
    </row>
    <row r="8" s="4" customFormat="1" hidden="1" spans="1:9">
      <c r="A8" s="5">
        <v>999228605020402</v>
      </c>
      <c r="B8" s="6">
        <v>45295</v>
      </c>
      <c r="C8" s="6">
        <v>45296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11" spans="4:4">
      <c r="D11" s="4">
        <f>SUM(D2:D10)</f>
        <v>1676.36</v>
      </c>
    </row>
    <row r="18" spans="1:1">
      <c r="A18" s="4" t="s">
        <v>75</v>
      </c>
    </row>
    <row r="19" spans="1:1">
      <c r="A19" s="4" t="s">
        <v>76</v>
      </c>
    </row>
    <row r="20" spans="1:1">
      <c r="A20" s="4" t="s">
        <v>77</v>
      </c>
    </row>
  </sheetData>
  <autoFilter ref="A1:XFD11">
    <filterColumn colId="3">
      <filters blank="1">
        <filter val="649.2"/>
        <filter val="147.92"/>
        <filter val="85.34"/>
        <filter val="62.25"/>
        <filter val="351.56"/>
        <filter val="1676.36"/>
        <filter val="38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  <c r="U1" s="2" t="s">
        <v>95</v>
      </c>
      <c r="V1" s="2" t="s">
        <v>96</v>
      </c>
    </row>
    <row r="2" s="1" customFormat="1" spans="1:22">
      <c r="A2" s="3">
        <v>999228548542039</v>
      </c>
      <c r="B2" s="1" t="s">
        <v>97</v>
      </c>
      <c r="C2" s="1" t="s">
        <v>98</v>
      </c>
      <c r="D2" s="1" t="s">
        <v>99</v>
      </c>
      <c r="E2" s="1" t="s">
        <v>100</v>
      </c>
      <c r="F2" s="1" t="s">
        <v>101</v>
      </c>
      <c r="G2" s="1" t="s">
        <v>102</v>
      </c>
      <c r="H2" s="1" t="s">
        <v>103</v>
      </c>
      <c r="I2" s="1" t="s">
        <v>104</v>
      </c>
      <c r="J2" s="1" t="s">
        <v>30</v>
      </c>
      <c r="K2" s="1" t="s">
        <v>105</v>
      </c>
      <c r="L2" s="1" t="s">
        <v>105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  <row r="3" s="1" customFormat="1" spans="1:22">
      <c r="A3" s="3">
        <v>999228485219891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  <c r="G3" s="1" t="s">
        <v>101</v>
      </c>
      <c r="H3" s="1" t="s">
        <v>103</v>
      </c>
      <c r="I3" s="1" t="s">
        <v>120</v>
      </c>
      <c r="J3" s="1" t="s">
        <v>30</v>
      </c>
      <c r="K3" s="1" t="s">
        <v>121</v>
      </c>
      <c r="L3" s="1" t="s">
        <v>121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122</v>
      </c>
      <c r="S3" s="1" t="s">
        <v>111</v>
      </c>
      <c r="T3" s="1" t="s">
        <v>112</v>
      </c>
      <c r="U3" s="1" t="s">
        <v>113</v>
      </c>
      <c r="V3" s="1" t="s">
        <v>123</v>
      </c>
    </row>
    <row r="4" s="1" customFormat="1" spans="1:22">
      <c r="A4" s="3">
        <v>999228346330691</v>
      </c>
      <c r="B4" s="1" t="s">
        <v>124</v>
      </c>
      <c r="C4" s="1" t="s">
        <v>125</v>
      </c>
      <c r="D4" s="1" t="s">
        <v>126</v>
      </c>
      <c r="E4" s="1" t="s">
        <v>127</v>
      </c>
      <c r="F4" s="1" t="s">
        <v>128</v>
      </c>
      <c r="G4" s="1" t="s">
        <v>101</v>
      </c>
      <c r="H4" s="1" t="s">
        <v>103</v>
      </c>
      <c r="I4" s="1" t="s">
        <v>129</v>
      </c>
      <c r="J4" s="1" t="s">
        <v>30</v>
      </c>
      <c r="K4" s="1" t="s">
        <v>130</v>
      </c>
      <c r="L4" s="1" t="s">
        <v>130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131</v>
      </c>
      <c r="S4" s="1" t="s">
        <v>111</v>
      </c>
      <c r="T4" s="1" t="s">
        <v>112</v>
      </c>
      <c r="U4" s="1" t="s">
        <v>113</v>
      </c>
      <c r="V4" s="1" t="s">
        <v>123</v>
      </c>
    </row>
    <row r="5" s="1" customFormat="1" spans="1:22">
      <c r="A5" s="3">
        <v>999228295233761</v>
      </c>
      <c r="B5" s="1" t="s">
        <v>132</v>
      </c>
      <c r="C5" s="1" t="s">
        <v>133</v>
      </c>
      <c r="D5" s="1" t="s">
        <v>134</v>
      </c>
      <c r="E5" s="1" t="s">
        <v>135</v>
      </c>
      <c r="F5" s="1" t="s">
        <v>119</v>
      </c>
      <c r="G5" s="1" t="s">
        <v>102</v>
      </c>
      <c r="H5" s="1" t="s">
        <v>103</v>
      </c>
      <c r="I5" s="1" t="s">
        <v>136</v>
      </c>
      <c r="J5" s="1" t="s">
        <v>30</v>
      </c>
      <c r="K5" s="1" t="s">
        <v>137</v>
      </c>
      <c r="L5" s="1" t="s">
        <v>137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138</v>
      </c>
      <c r="S5" s="1" t="s">
        <v>111</v>
      </c>
      <c r="T5" s="1" t="s">
        <v>112</v>
      </c>
      <c r="U5" s="1" t="s">
        <v>113</v>
      </c>
      <c r="V5" s="1" t="s">
        <v>139</v>
      </c>
    </row>
    <row r="6" s="1" customFormat="1" spans="1:22">
      <c r="A6" s="3">
        <v>999228272553387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119</v>
      </c>
      <c r="G6" s="1" t="s">
        <v>102</v>
      </c>
      <c r="H6" s="1" t="s">
        <v>103</v>
      </c>
      <c r="I6" s="1" t="s">
        <v>144</v>
      </c>
      <c r="J6" s="1" t="s">
        <v>30</v>
      </c>
      <c r="K6" s="1" t="s">
        <v>145</v>
      </c>
      <c r="L6" s="1" t="s">
        <v>145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146</v>
      </c>
      <c r="S6" s="1" t="s">
        <v>111</v>
      </c>
      <c r="T6" s="1" t="s">
        <v>112</v>
      </c>
      <c r="U6" s="1" t="s">
        <v>113</v>
      </c>
      <c r="V6" s="1" t="s">
        <v>147</v>
      </c>
    </row>
    <row r="7" s="1" customFormat="1" spans="1:22">
      <c r="A7" s="3">
        <v>999228269683408</v>
      </c>
      <c r="B7" s="1" t="s">
        <v>140</v>
      </c>
      <c r="C7" s="1" t="s">
        <v>148</v>
      </c>
      <c r="D7" s="1" t="s">
        <v>149</v>
      </c>
      <c r="E7" s="1" t="s">
        <v>150</v>
      </c>
      <c r="F7" s="1" t="s">
        <v>151</v>
      </c>
      <c r="G7" s="1" t="s">
        <v>101</v>
      </c>
      <c r="H7" s="1" t="s">
        <v>103</v>
      </c>
      <c r="I7" s="1" t="s">
        <v>152</v>
      </c>
      <c r="J7" s="1" t="s">
        <v>30</v>
      </c>
      <c r="K7" s="1" t="s">
        <v>153</v>
      </c>
      <c r="L7" s="1" t="s">
        <v>153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154</v>
      </c>
      <c r="S7" s="1" t="s">
        <v>111</v>
      </c>
      <c r="T7" s="1" t="s">
        <v>112</v>
      </c>
      <c r="U7" s="1" t="s">
        <v>113</v>
      </c>
      <c r="V7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2024-01-08T02:05:50Z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F8A9E11529C8493AB083B44C3B01788B_12</vt:lpwstr>
  </property>
</Properties>
</file>