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<sst xmlns="http://schemas.openxmlformats.org/spreadsheetml/2006/main" count="1271" uniqueCount="524">
  <si>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</si>
  <si>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</si>
  <si>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</si>
  <si>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</si>
  <si>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</si>
  <si>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</si>
  <si>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</si>
  <si>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</si>
  <si>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</si>
  <si>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</si>
  <si>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</si>
  <si>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</si>
  <si>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</si>
  <si>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</si>
  <si>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</si>
  <si>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</si>
  <si>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</si>
  <si>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</si>
  <si>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</si>
  <si>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</si>
  <si>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</si>
  <si>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</si>
  <si>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</si>
  <si>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</si>
  <si>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</si>
  <si>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999225658279188	</t>
  </si>
  <si>
    <t>Ctrip</t>
  </si>
  <si>
    <t>正常</t>
  </si>
  <si>
    <t>[巴厘岛]阿迪达玛酒店 库塔(Adi Dharma Hotel Kuta)(56206258)</t>
  </si>
  <si>
    <t>高级房&lt;2人入住&gt;&lt;不退款&gt;</t>
  </si>
  <si>
    <t>HKD</t>
  </si>
  <si>
    <t>McSweeney/Kristy</t>
  </si>
  <si>
    <t>CA13030240106HKD</t>
  </si>
  <si>
    <t>未提现</t>
  </si>
  <si>
    <t>携程开票</t>
  </si>
  <si>
    <t xml:space="preserve">3699971	</t>
  </si>
  <si>
    <t xml:space="preserve">	</t>
  </si>
  <si>
    <t xml:space="preserve">999225938609962	</t>
  </si>
  <si>
    <t>[曼谷]曼谷维伊 - 美憬阁酒店(VIE Hotel Bangkok, MGallery Hotel Collection)(60467295)</t>
  </si>
  <si>
    <t>豪华特大床套房&lt;2人入住&gt;&lt;早餐&gt;</t>
  </si>
  <si>
    <t>LIBRATA/KENNY LOUIS</t>
  </si>
  <si>
    <t xml:space="preserve">3758130	</t>
  </si>
  <si>
    <t xml:space="preserve">8008771	</t>
  </si>
  <si>
    <t xml:space="preserve">999226007067798	</t>
  </si>
  <si>
    <t>[Kirribilli]格兰佛里旅馆(Glenferrie Lodge)(89918535)</t>
  </si>
  <si>
    <t>双人房带公共浴室&lt;2人入住&gt;</t>
  </si>
  <si>
    <t>HONG/YEEUN</t>
  </si>
  <si>
    <t xml:space="preserve">3772524	</t>
  </si>
  <si>
    <t xml:space="preserve">27964d7880cee3f9	</t>
  </si>
  <si>
    <t xml:space="preserve">999226497965176	</t>
  </si>
  <si>
    <t>[占巴塞]拉夫列度假村(La Folie Lodge)(110037757)</t>
  </si>
  <si>
    <t>湄公河景小屋&lt;2人入住&gt;&lt;早餐&gt;</t>
  </si>
  <si>
    <t>GABRIEL/Philippe</t>
  </si>
  <si>
    <t xml:space="preserve">3860836	</t>
  </si>
  <si>
    <t>取消</t>
  </si>
  <si>
    <t xml:space="preserve">999226735107814	</t>
  </si>
  <si>
    <t>[普吉岛]攀瓦布里海滨度假村(Panwaburi Beachfront Resort)(110133597)</t>
  </si>
  <si>
    <t>树景豪华双床房&lt;2人入住&gt;&lt;不退款&gt;</t>
  </si>
  <si>
    <t>Khan/Mehran,Khan/Mehran</t>
  </si>
  <si>
    <t xml:space="preserve">3911156	</t>
  </si>
  <si>
    <t xml:space="preserve">24279	</t>
  </si>
  <si>
    <t xml:space="preserve">999227300807565	</t>
  </si>
  <si>
    <t>[威尼斯]威尼斯摩纳哥大运河酒店(Monaco &amp; Grand Canal Venice)(55626191)</t>
  </si>
  <si>
    <t>精致套房&lt;2人入住&gt;&lt;早餐&gt;</t>
  </si>
  <si>
    <t>Shiiyama/Naoko,Shiiyama/Naoko</t>
  </si>
  <si>
    <t xml:space="preserve">4040187	</t>
  </si>
  <si>
    <t xml:space="preserve">999227438584515	</t>
  </si>
  <si>
    <t>[布达佩斯]城市之家酒店(Hotel City Inn)(55413943)</t>
  </si>
  <si>
    <t>标准房&lt;2人入住&gt;&lt;不退款&gt;</t>
  </si>
  <si>
    <t>LIVI/CORINNA</t>
  </si>
  <si>
    <t xml:space="preserve">4075779	</t>
  </si>
  <si>
    <t xml:space="preserve">394157	</t>
  </si>
  <si>
    <t xml:space="preserve">999228006729329	</t>
  </si>
  <si>
    <t>[长滩岛]长滩岛阿罗哈酒店(Aloha Boracay Hotel)(55254226)</t>
  </si>
  <si>
    <t>Deluxe Balcony&lt;2人入住&gt;&lt;早餐&gt;</t>
  </si>
  <si>
    <t>LIN/JING SYUAN,CHEN/HSIANG YUN</t>
  </si>
  <si>
    <t xml:space="preserve">4101692	</t>
  </si>
  <si>
    <t xml:space="preserve">999228012927452	</t>
  </si>
  <si>
    <t>LIN/JING SYUAN</t>
  </si>
  <si>
    <t xml:space="preserve">4103706	</t>
  </si>
  <si>
    <t xml:space="preserve">999228064126948	</t>
  </si>
  <si>
    <t>[热那亚]热那亚贝洛酒店(Ostello Bello Genova)(56128365)</t>
  </si>
  <si>
    <t>私人双人房&lt;2人入住&gt;&lt;不退款&gt;</t>
  </si>
  <si>
    <t>QIAN/WEIJUN,Zhong/Yue</t>
  </si>
  <si>
    <t xml:space="preserve">4114883	</t>
  </si>
  <si>
    <t xml:space="preserve">939014611	</t>
  </si>
  <si>
    <t xml:space="preserve">999228064718984	</t>
  </si>
  <si>
    <t>[邦帕利]盖特43机场酒店(Gate43 Airport Hotel)(110133356)</t>
  </si>
  <si>
    <t>豪华湖景三人房&lt;3人入住&gt;&lt;不退款&gt;</t>
  </si>
  <si>
    <t>BANSAL/NIWESH KUMAR,BANSAL/NIWESH KUMAR,BANSAL/NIWESH KUMAR</t>
  </si>
  <si>
    <t xml:space="preserve">4115228	</t>
  </si>
  <si>
    <t xml:space="preserve">acknowledge	</t>
  </si>
  <si>
    <t xml:space="preserve">999228065182041	</t>
  </si>
  <si>
    <t>BALANDINSKI/ALEXANDER,KELMETER/REGINA</t>
  </si>
  <si>
    <t xml:space="preserve">4115460	</t>
  </si>
  <si>
    <t xml:space="preserve">C963HH99XX	</t>
  </si>
  <si>
    <t xml:space="preserve">999228100264457	</t>
  </si>
  <si>
    <t>[迪拜]阿尔巴沙梅纳广场酒店(Mena Plaza Hotel Albarsha at The Mall)(90400407)</t>
  </si>
  <si>
    <t>豪华特大床房&lt;2人入住&gt;&lt;早餐&gt;</t>
  </si>
  <si>
    <t>TRESORUK/ANDREY</t>
  </si>
  <si>
    <t xml:space="preserve">4126674	</t>
  </si>
  <si>
    <t xml:space="preserve">999228118746726	</t>
  </si>
  <si>
    <t>[马拉喀什]里亚德画廊49号庭院旅馆(Riad Gallery 49)(111593276)</t>
  </si>
  <si>
    <t>基本双人间&lt;2人入住&gt;&lt;不退款&gt;&lt;早餐&gt;</t>
  </si>
  <si>
    <t>Kollmer/Christoph Georg</t>
  </si>
  <si>
    <t xml:space="preserve">4130952	</t>
  </si>
  <si>
    <t xml:space="preserve">Confirmé sur l’appli mobile|110950802	</t>
  </si>
  <si>
    <t xml:space="preserve">999228216156364	</t>
  </si>
  <si>
    <t>[普吉岛]Travelodge 普吉城镇酒店(Travelodge Phuket Town)(90402795)</t>
  </si>
  <si>
    <t>BADAM/MARAL,ADIYA/BAYARKHUU</t>
  </si>
  <si>
    <t xml:space="preserve">4153386	</t>
  </si>
  <si>
    <t xml:space="preserve">20750	</t>
  </si>
  <si>
    <t xml:space="preserve">999228231647215	</t>
  </si>
  <si>
    <t>[曼谷]曼谷新浩凯宾斯基酒店(Sindhorn Kempinski Hotel Bangkok)(91812382)</t>
  </si>
  <si>
    <t>至尊行政套房&lt;2人入住&gt;&lt;不退款&gt;&lt;早餐&gt;</t>
  </si>
  <si>
    <t>LU/CHUAN,REN/TAIJI</t>
  </si>
  <si>
    <t xml:space="preserve">4157237	</t>
  </si>
  <si>
    <t xml:space="preserve">999228233586676	</t>
  </si>
  <si>
    <t>[弗洛里亚诺波利斯]大洋洲公园 SPA 酒店及会议中心(Oceania Park Hotel Spa &amp; Convention)(96311147)</t>
  </si>
  <si>
    <t>高级套房&lt;2人入住&gt;&lt;早餐&gt;</t>
  </si>
  <si>
    <t>PORCINO/JEFERSON</t>
  </si>
  <si>
    <t xml:space="preserve">4158309	</t>
  </si>
  <si>
    <t xml:space="preserve">999228333098134	</t>
  </si>
  <si>
    <t>[金浦市]金浦艺术酒店(Hotel l'Art Gimpo)(91807807)</t>
  </si>
  <si>
    <t>豪华双床房&lt;3人入住&gt;</t>
  </si>
  <si>
    <t>LAU/GLADYS</t>
  </si>
  <si>
    <t xml:space="preserve">4199047	</t>
  </si>
  <si>
    <t xml:space="preserve">F0187353	</t>
  </si>
  <si>
    <t xml:space="preserve">999228359768263	</t>
  </si>
  <si>
    <t>[佛罗伦萨]佛罗伦萨新司法大厦民宿酒店(B&amp;B Hotel Firenze Nuovo Palazzo di Giustizia)(55801181)</t>
  </si>
  <si>
    <t>双人床房&lt;2人入住&gt;</t>
  </si>
  <si>
    <t>LUO/ZHUOYING,CHI/SHIYI</t>
  </si>
  <si>
    <t xml:space="preserve">4212945	</t>
  </si>
  <si>
    <t xml:space="preserve">999228367348258	</t>
  </si>
  <si>
    <t>[巴厘岛]卡缇卡发现广场酒店(Discovery Kartika Plaza Hotel)(55639730)</t>
  </si>
  <si>
    <t>海景豪华房&lt;2人入住&gt;&lt;早餐&gt;</t>
  </si>
  <si>
    <t>YASHIKI/KAZUHIRO</t>
  </si>
  <si>
    <t xml:space="preserve">4218274	</t>
  </si>
  <si>
    <t xml:space="preserve">IHMU48	</t>
  </si>
  <si>
    <t xml:space="preserve">999228421982117	</t>
  </si>
  <si>
    <t>[宿务]宿务中央瑟达艾雅拉(Seda Ayala Center Cebu)(55304283)</t>
  </si>
  <si>
    <t>豪华房&lt;2人入住&gt;&lt;早餐&gt;</t>
  </si>
  <si>
    <t>YOUN/JUNHO,YOUN/TAEHYUN,MUN/SOOYEON,YOUN/JUWON</t>
  </si>
  <si>
    <t xml:space="preserve">4236402	</t>
  </si>
  <si>
    <t xml:space="preserve">3033632	</t>
  </si>
  <si>
    <t xml:space="preserve">999228444826165	</t>
  </si>
  <si>
    <t>[新加坡]国敦河畔大酒店(Grand Copthorne Waterfront)(55862000)</t>
  </si>
  <si>
    <t>尊贵特大床房(新装修)&lt;2人入住&gt;&lt;早餐&gt;</t>
  </si>
  <si>
    <t>Somaiya/Varun,Somaiya/Varun</t>
  </si>
  <si>
    <t xml:space="preserve">4247364	</t>
  </si>
  <si>
    <t xml:space="preserve">999228482631767	</t>
  </si>
  <si>
    <t>[琅勃拉邦]阿瑟莱龙坡邦酒店(Avani+ Luang Prabang Hotel)(55585936)</t>
  </si>
  <si>
    <t>豪华房&lt;2人入住&gt;&lt;不退款&gt;&lt;早餐&gt;</t>
  </si>
  <si>
    <t>CHAMNANPHA/WILAIRUT</t>
  </si>
  <si>
    <t xml:space="preserve">4255733	</t>
  </si>
  <si>
    <t xml:space="preserve">18240821	</t>
  </si>
  <si>
    <t xml:space="preserve">999228498629753	</t>
  </si>
  <si>
    <t>[芭堤雅]巴厘亥湾公寓(Balihai Bay Pattaya)(55733440)</t>
  </si>
  <si>
    <t>三人房&lt;3人入住&gt;</t>
  </si>
  <si>
    <t>NAKANO/KAZUMI</t>
  </si>
  <si>
    <t xml:space="preserve">4265629	</t>
  </si>
  <si>
    <t xml:space="preserve">483014215	</t>
  </si>
  <si>
    <t xml:space="preserve">999228506352249	</t>
  </si>
  <si>
    <t>[罗马]奥斯蒂亚安缇卡公园及水疗中心酒店(Ostia Antica Park Hotel &amp; Spa)(55312416)</t>
  </si>
  <si>
    <t>双人房&lt;2人入住&gt;&lt;不退款&gt;</t>
  </si>
  <si>
    <t>Guntinas/Rizagie</t>
  </si>
  <si>
    <t xml:space="preserve">4267706	</t>
  </si>
  <si>
    <t xml:space="preserve">999228506710091	</t>
  </si>
  <si>
    <t>[曼谷]UHG The Quarter澎蓬酒店(The Quarter Phromphong by UHG)(90402420)</t>
  </si>
  <si>
    <t>高级大床房&lt;2人入住&gt;&lt;不退款&gt;</t>
  </si>
  <si>
    <t>WANG/CHAO,BI/RUI</t>
  </si>
  <si>
    <t xml:space="preserve">4267868	</t>
  </si>
  <si>
    <t xml:space="preserve">999228522320365	</t>
  </si>
  <si>
    <t>[特罗姆瑟]堪迪克伊萨维斯酒店(Scandic Ishavshotel)(56196432)</t>
  </si>
  <si>
    <t>高级特大床房&lt;2人入住&gt;&lt;不退款&gt;&lt;早餐&gt;</t>
  </si>
  <si>
    <t>HU/JINGJING,Wang/Wenxin</t>
  </si>
  <si>
    <t xml:space="preserve">4271481	</t>
  </si>
  <si>
    <t xml:space="preserve">C04436034_1;2699766;SMD	</t>
  </si>
  <si>
    <t xml:space="preserve">999228523300108	</t>
  </si>
  <si>
    <t>[曼谷]曼谷财富酒店(Grand Fortune Hotel Bangkok)(55639689)</t>
  </si>
  <si>
    <t>豪华双床房&lt;2人入住&gt;&lt;早餐&gt;</t>
  </si>
  <si>
    <t>JEON/SIEON</t>
  </si>
  <si>
    <t xml:space="preserve">4271825	</t>
  </si>
  <si>
    <t xml:space="preserve">9036123058787	</t>
  </si>
  <si>
    <t xml:space="preserve">999228544994341	</t>
  </si>
  <si>
    <t>[曼谷]曼谷班达拉西隆套房酒店(Bandara Suites Silom, Bangkok)(55320752)</t>
  </si>
  <si>
    <t>一卧室套房&lt;2人入住&gt;&lt;早餐&gt;</t>
  </si>
  <si>
    <t>Liu/Fanyan,Wu/Chenyang</t>
  </si>
  <si>
    <t xml:space="preserve">4277034	</t>
  </si>
  <si>
    <t xml:space="preserve">484296575	</t>
  </si>
  <si>
    <t xml:space="preserve">999228547245917	</t>
  </si>
  <si>
    <t>[曼谷]曼谷阁楼酒店(Loft Bangkok Hotel)(90354988)</t>
  </si>
  <si>
    <t>高级特大床房&lt;1人入住&gt;&lt;不退款&gt;</t>
  </si>
  <si>
    <t>JAMES/BEATRICE</t>
  </si>
  <si>
    <t xml:space="preserve">4277970	</t>
  </si>
  <si>
    <t xml:space="preserve">2305853	</t>
  </si>
  <si>
    <t xml:space="preserve">999228588829200	</t>
  </si>
  <si>
    <t>[哥打京那巴鲁]京那巴鲁凯悦酒店(Hyatt Regency Kinabalu)(56174659)</t>
  </si>
  <si>
    <t>海景双人床房&lt;2人入住&gt;&lt;早餐&gt;</t>
  </si>
  <si>
    <t>HAMADA/MICHINORI</t>
  </si>
  <si>
    <t xml:space="preserve">4306458	</t>
  </si>
  <si>
    <t xml:space="preserve">999229310752115	</t>
  </si>
  <si>
    <t>[巴黎]铂尔曼巴黎蒙帕纳斯酒店(Pullman Paris Montparnasse)(91595411)</t>
  </si>
  <si>
    <t>华丽客房, 2 张单人床&lt;2人入住&gt;&lt;早餐&gt;</t>
  </si>
  <si>
    <t>Lopez/Sebastien</t>
  </si>
  <si>
    <t xml:space="preserve">4384270	</t>
  </si>
  <si>
    <t xml:space="preserve">999228444607496	</t>
  </si>
  <si>
    <t>[罗马]诺托雷利酒店(Raeli Hotel Noto)(55956524)</t>
  </si>
  <si>
    <t>经济双人床房&lt;2人入住&gt;</t>
  </si>
  <si>
    <t>ZHANG/XIAOSONG</t>
  </si>
  <si>
    <t xml:space="preserve">4246835	</t>
  </si>
  <si>
    <t xml:space="preserve">#54713	</t>
  </si>
  <si>
    <t xml:space="preserve">999229444009419	</t>
  </si>
  <si>
    <t>[新加坡]樟宜机场皇冠假日酒店  - IHG 旗下酒店(Crowne Plaza Changi Airport, an IHG Hotel)(55280749)</t>
  </si>
  <si>
    <t>宝石翼楼标准特大床房&lt;2人入住&gt;&lt;不退款&gt;&lt;早餐&gt;</t>
  </si>
  <si>
    <t>LIU/JING,WANG/QINGJIN,WANG/KEXIN,WANG/YUFEI</t>
  </si>
  <si>
    <t xml:space="preserve">4513872	</t>
  </si>
  <si>
    <t xml:space="preserve">87652150,27253566	</t>
  </si>
  <si>
    <t xml:space="preserve">999229450295633	</t>
  </si>
  <si>
    <t>[吉隆坡]吉隆坡市中心智选假日酒店(Holiday Inn Express Kuala Lumpur City Centre, an IHG Hotel)(55337198)</t>
  </si>
  <si>
    <t>标准大床房&lt;2人入住&gt;&lt;不退款&gt;&lt;早餐&gt;</t>
  </si>
  <si>
    <t>WEI/BO,REN/LEI</t>
  </si>
  <si>
    <t xml:space="preserve">4522647	</t>
  </si>
  <si>
    <t xml:space="preserve">416813	</t>
  </si>
  <si>
    <t xml:space="preserve">999226473871208	</t>
  </si>
  <si>
    <t>调整</t>
  </si>
  <si>
    <t>[威尼斯]威尼斯机场安尼亚公园酒店(Annia Park Hotel Venice Airport)(55560274)</t>
  </si>
  <si>
    <t>大号床小型套房&lt;2人入住&gt;&lt;不退款&gt;&lt;早餐&gt;</t>
  </si>
  <si>
    <t>SONG/BO</t>
  </si>
  <si>
    <t xml:space="preserve">3846856	</t>
  </si>
  <si>
    <t xml:space="preserve">2071516	</t>
  </si>
  <si>
    <t xml:space="preserve">999225947077762	</t>
  </si>
  <si>
    <t>[鸽子谷]凯隆酒店 - 近岛屿大道(Clarion Inn Near Island Drive)(97259858)</t>
  </si>
  <si>
    <t>标准间 - 带2张大号床&lt;2人入住&gt;&lt;早餐&gt;</t>
  </si>
  <si>
    <t>Graham/LaTesa  C</t>
  </si>
  <si>
    <t xml:space="preserve">3760206	</t>
  </si>
  <si>
    <t xml:space="preserve">86956880	</t>
  </si>
  <si>
    <t xml:space="preserve">999226855292353	</t>
  </si>
  <si>
    <t>[普吉岛]普吉格雷斯兰温泉度假酒店(Phuket Graceland Resort and Spa)(56185699)</t>
  </si>
  <si>
    <t>AMAL/MOHAMMED AMINE,STIT/HAJAR</t>
  </si>
  <si>
    <t xml:space="preserve">3963423	</t>
  </si>
  <si>
    <t xml:space="preserve">177512	</t>
  </si>
  <si>
    <t xml:space="preserve">999225824223268	</t>
  </si>
  <si>
    <t>[巴厘岛]优布达玛雅假日温泉酒店(Maya Ubud Resort &amp; Spa)(55895721)</t>
  </si>
  <si>
    <t>惊叹森林双床套房&lt;2人入住&gt;&lt;不退款&gt;&lt;早餐&gt;</t>
  </si>
  <si>
    <t>Hamper/Margot</t>
  </si>
  <si>
    <t xml:space="preserve">3734862	</t>
  </si>
  <si>
    <t xml:space="preserve">11571	</t>
  </si>
  <si>
    <t xml:space="preserve">25818556963	</t>
  </si>
  <si>
    <t>赔款</t>
  </si>
  <si>
    <t>[安大略]安大略机场酒店(Ontario Airport Inn)(90355586)</t>
  </si>
  <si>
    <t>豪华特大床房 禁烟&lt;2人入住&gt;&lt;早餐&gt;</t>
  </si>
  <si>
    <t>BAO/JIAWEI,YU/QINQIN</t>
  </si>
  <si>
    <t xml:space="preserve">3733660	</t>
  </si>
  <si>
    <t xml:space="preserve">-61565662	</t>
  </si>
  <si>
    <t xml:space="preserve">999226138719389	</t>
  </si>
  <si>
    <t>[格雷梅]历史哥乐美之家旅馆(Historical Goreme House)(55572924)</t>
  </si>
  <si>
    <t>经典客房&lt;2人入住&gt;&lt;不退款&gt;&lt;早餐&gt;</t>
  </si>
  <si>
    <t>SHUYA/WATANABE</t>
  </si>
  <si>
    <t xml:space="preserve">3801782	</t>
  </si>
  <si>
    <t xml:space="preserve">897222	</t>
  </si>
  <si>
    <t xml:space="preserve">999228443707414	</t>
  </si>
  <si>
    <t>[农萨]梦帝国度假村(Montigo Resort Nongsa)(55920117)</t>
  </si>
  <si>
    <t>豪华两卧室海滨别墅&lt;2人入住&gt;&lt;不退款&gt;&lt;早餐&gt;</t>
  </si>
  <si>
    <t>ZHANG/HAOJIE</t>
  </si>
  <si>
    <t xml:space="preserve">4245603	</t>
  </si>
  <si>
    <t xml:space="preserve">999228443722227	</t>
  </si>
  <si>
    <t>ZHU/HONGWEI</t>
  </si>
  <si>
    <t xml:space="preserve">4245619	</t>
  </si>
  <si>
    <t xml:space="preserve">999228485166617	</t>
  </si>
  <si>
    <t>[安特卫普]老城智慧公寓(Smartflats Design - Old Town)(111591037)</t>
  </si>
  <si>
    <t>舒适一卧室公寓 - 带阳台&lt;2人入住&gt;&lt;不退款&gt;</t>
  </si>
  <si>
    <t>TINI/MARIA LAURA,RICCI/FRANCO</t>
  </si>
  <si>
    <t xml:space="preserve">4257186	</t>
  </si>
  <si>
    <t xml:space="preserve">46262536|122291643	</t>
  </si>
  <si>
    <t xml:space="preserve">999228614680847	</t>
  </si>
  <si>
    <t>[曼谷]曼谷大使酒店(Ambassador Hotel Bangkok)(55414259)</t>
  </si>
  <si>
    <t>标准房&lt;2人入住&gt;</t>
  </si>
  <si>
    <t>PARK/KYOUNG WON</t>
  </si>
  <si>
    <t xml:space="preserve">4315407	</t>
  </si>
  <si>
    <t xml:space="preserve">402311005234	</t>
  </si>
  <si>
    <t>，</t>
  </si>
  <si>
    <t>999226473871208</t>
  </si>
  <si>
    <t>直连</t>
  </si>
  <si>
    <t>999225947077762</t>
  </si>
  <si>
    <t>搞错账</t>
  </si>
  <si>
    <t>美国</t>
  </si>
  <si>
    <t>999226855292353</t>
  </si>
  <si>
    <t>直采</t>
  </si>
  <si>
    <t>999225824223268</t>
  </si>
  <si>
    <t>本期扣款708.28元</t>
  </si>
  <si>
    <t>999226138719389</t>
  </si>
  <si>
    <t>本期扣款512.05元</t>
  </si>
  <si>
    <t>999228443707414</t>
  </si>
  <si>
    <t>本期扣款260.77元</t>
  </si>
  <si>
    <t>999228443722227</t>
  </si>
  <si>
    <t>999228485166617</t>
  </si>
  <si>
    <t>原单未结算，本期扣款1103.52元</t>
  </si>
  <si>
    <t>999228614680847</t>
  </si>
  <si>
    <t>本期扣款689.5元</t>
  </si>
  <si>
    <t>88494.41 HKD</t>
  </si>
  <si>
    <t>A240109165208481</t>
  </si>
  <si>
    <t>A240109165237481</t>
  </si>
  <si>
    <t>总计：88494.41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</si>
  <si>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</si>
  <si>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</si>
  <si>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</si>
  <si>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</si>
  <si>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</si>
  <si>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</si>
  <si>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</si>
  <si>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</si>
  <si>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</si>
  <si>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</si>
  <si>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</si>
  <si>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</si>
  <si>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</si>
  <si>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</si>
  <si>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</si>
  <si>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</si>
  <si>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</si>
  <si>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</si>
  <si>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</si>
  <si>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2023-12-31</t>
  </si>
  <si>
    <t>4522647</t>
  </si>
  <si>
    <t>吉隆坡市中心智选假日酒店</t>
  </si>
  <si>
    <t>WEI BO,REN LEI</t>
  </si>
  <si>
    <t>2024-01-01</t>
  </si>
  <si>
    <t>2024-01-03</t>
  </si>
  <si>
    <t>退房日周结</t>
  </si>
  <si>
    <t>655.00</t>
  </si>
  <si>
    <t>718.52</t>
  </si>
  <si>
    <t>0</t>
  </si>
  <si>
    <t>0.00</t>
  </si>
  <si>
    <t>携程汇智国际直连</t>
  </si>
  <si>
    <t>925</t>
  </si>
  <si>
    <t>2023-12-31 11:32:56</t>
  </si>
  <si>
    <t>否</t>
  </si>
  <si>
    <t>汇智国际旅游发展有限公司</t>
  </si>
  <si>
    <t>马来西亚</t>
  </si>
  <si>
    <t>2023-12-29</t>
  </si>
  <si>
    <t>4513872</t>
  </si>
  <si>
    <t>新加坡樟宜机场皇冠假日酒店</t>
  </si>
  <si>
    <t>LIU JING,WANG QINGJIN,WANG KEXIN,WANG YUFEI</t>
  </si>
  <si>
    <t>2024-01-02</t>
  </si>
  <si>
    <t>3506.00</t>
  </si>
  <si>
    <t>3845.14</t>
  </si>
  <si>
    <t>2023-12-30 09:26:16</t>
  </si>
  <si>
    <t>新加坡</t>
  </si>
  <si>
    <t>2023-11-20</t>
  </si>
  <si>
    <t>4277970</t>
  </si>
  <si>
    <t>曼谷阁楼酒店</t>
  </si>
  <si>
    <t>JAMES BEATRICE</t>
  </si>
  <si>
    <t>2023-12-30</t>
  </si>
  <si>
    <t>1713.20</t>
  </si>
  <si>
    <t>1846.52</t>
  </si>
  <si>
    <t>2023-11-20 08:42:30</t>
  </si>
  <si>
    <t>泰国</t>
  </si>
  <si>
    <t>2023-11-18</t>
  </si>
  <si>
    <t>4271825</t>
  </si>
  <si>
    <t>曼谷财富美爵酒店</t>
  </si>
  <si>
    <t>JEON SIEON</t>
  </si>
  <si>
    <t>1217.21</t>
  </si>
  <si>
    <t>1312.78</t>
  </si>
  <si>
    <t>2023-11-18 09:31:42</t>
  </si>
  <si>
    <t>4271481</t>
  </si>
  <si>
    <t>斯堪迪克伊萨维斯酒店</t>
  </si>
  <si>
    <t>HU JINGJING,Wang Wenxin</t>
  </si>
  <si>
    <t>7835.51</t>
  </si>
  <si>
    <t>8450.72</t>
  </si>
  <si>
    <t>2023-11-18 05:12:15</t>
  </si>
  <si>
    <t>挪威</t>
  </si>
  <si>
    <t>2023-11-17</t>
  </si>
  <si>
    <t>4267868</t>
  </si>
  <si>
    <t>UHG四分之一普罗彭店</t>
  </si>
  <si>
    <t>WANG CHAO,BI RUI</t>
  </si>
  <si>
    <t>848.95</t>
  </si>
  <si>
    <t>912.36</t>
  </si>
  <si>
    <t>2023-11-17 04:10:49</t>
  </si>
  <si>
    <t>4267706</t>
  </si>
  <si>
    <t>奥斯蒂亚安堤卡公园温泉酒店</t>
  </si>
  <si>
    <t>Guntinas Rizagie</t>
  </si>
  <si>
    <t>990.08</t>
  </si>
  <si>
    <t>1064.14</t>
  </si>
  <si>
    <t>2023-11-17 01:33:39</t>
  </si>
  <si>
    <t>意大利</t>
  </si>
  <si>
    <t>2023-11-14</t>
  </si>
  <si>
    <t>4255733</t>
  </si>
  <si>
    <t>琅勃拉邦安凡尼臻选酒店</t>
  </si>
  <si>
    <t>CHAMNANPHA WILAIRUT</t>
  </si>
  <si>
    <t>2535.61</t>
  </si>
  <si>
    <t>2710.14</t>
  </si>
  <si>
    <t>2023-11-14 21:26:42</t>
  </si>
  <si>
    <t>老挝</t>
  </si>
  <si>
    <t>2023-11-13</t>
  </si>
  <si>
    <t>4246835</t>
  </si>
  <si>
    <t>诺托拉里酒店</t>
  </si>
  <si>
    <t>ZHANG XIAOSONG</t>
  </si>
  <si>
    <t>507.55</t>
  </si>
  <si>
    <t>542.66</t>
  </si>
  <si>
    <t>2023-11-13 14:57:56</t>
  </si>
  <si>
    <t>2023-11-11</t>
  </si>
  <si>
    <t>4236402</t>
  </si>
  <si>
    <t>宿务塞达阿亚拉中心酒店</t>
  </si>
  <si>
    <t>YOUN JUNHO,YOUN TAEHYUN,MUN SOOYEON,YOUN JUWON</t>
  </si>
  <si>
    <t>1486.00</t>
  </si>
  <si>
    <t>1588.46</t>
  </si>
  <si>
    <t>2023-11-13 17:17:31</t>
  </si>
  <si>
    <t>菲律宾</t>
  </si>
  <si>
    <t>2023-11-08</t>
  </si>
  <si>
    <t>4218274</t>
  </si>
  <si>
    <t>卡缇卡发现广场酒店</t>
  </si>
  <si>
    <t>YASHIKI KAZUHIRO</t>
  </si>
  <si>
    <t>4889.17</t>
  </si>
  <si>
    <t>5240.83</t>
  </si>
  <si>
    <t>2023-11-08 20:25:39</t>
  </si>
  <si>
    <t>印度尼西亚</t>
  </si>
  <si>
    <t>2023-11-05</t>
  </si>
  <si>
    <t>4199047</t>
  </si>
  <si>
    <t>金浦艺术酒店</t>
  </si>
  <si>
    <t>LAU GLADYS</t>
  </si>
  <si>
    <t>1988.72</t>
  </si>
  <si>
    <t>2128.80</t>
  </si>
  <si>
    <t>2023-11-05 21:03:53</t>
  </si>
  <si>
    <t>韩国</t>
  </si>
  <si>
    <t>2023-10-30</t>
  </si>
  <si>
    <t>4157237</t>
  </si>
  <si>
    <t>曼谷新浩凯宾斯基酒店</t>
  </si>
  <si>
    <t>LU CHUAN,REN TAIJI</t>
  </si>
  <si>
    <t>24978.29</t>
  </si>
  <si>
    <t>26632.15</t>
  </si>
  <si>
    <t>2023-10-30 14:16:23</t>
  </si>
  <si>
    <t>2023-10-29</t>
  </si>
  <si>
    <t>4153386</t>
  </si>
  <si>
    <t>Travelodge Phuket Town</t>
  </si>
  <si>
    <t>BADAM MARAL,ADIYA BAYARKHUU</t>
  </si>
  <si>
    <t>612.00</t>
  </si>
  <si>
    <t>652.52</t>
  </si>
  <si>
    <t>2023-10-30 11:57:06</t>
  </si>
  <si>
    <t>2023-10-25</t>
  </si>
  <si>
    <t>4130952</t>
  </si>
  <si>
    <t>里亚画廊 49 号酒店</t>
  </si>
  <si>
    <t>Kollmer Christoph Georg</t>
  </si>
  <si>
    <t>2367.94</t>
  </si>
  <si>
    <t>2528.23</t>
  </si>
  <si>
    <t>2023-10-25 20:36:32</t>
  </si>
  <si>
    <t>摩洛哥</t>
  </si>
  <si>
    <t>4126674</t>
  </si>
  <si>
    <t>阿尔巴沙梅纳广场酒店</t>
  </si>
  <si>
    <t>TRESORUK ANDREY</t>
  </si>
  <si>
    <t>640.02</t>
  </si>
  <si>
    <t>683.34</t>
  </si>
  <si>
    <t>2023-10-25 03:08:18</t>
  </si>
  <si>
    <t>阿拉伯联合酋长国</t>
  </si>
  <si>
    <t>2023-10-23</t>
  </si>
  <si>
    <t>4115460</t>
  </si>
  <si>
    <t>城市之家酒店</t>
  </si>
  <si>
    <t>BALANDINSKI ALEXANDER,KELMETER REGINA</t>
  </si>
  <si>
    <t>3023.08</t>
  </si>
  <si>
    <t>3226.00</t>
  </si>
  <si>
    <t>2023-10-23 04:02:51</t>
  </si>
  <si>
    <t>匈牙利</t>
  </si>
  <si>
    <t>4115228</t>
  </si>
  <si>
    <t>盖特43机场酒店</t>
  </si>
  <si>
    <t>BANSAL NIWESH KUMAR,BANSAL NIWESH KUMAR,BANSAL NIWESH KUMAR</t>
  </si>
  <si>
    <t>373.00</t>
  </si>
  <si>
    <t>398.04</t>
  </si>
  <si>
    <t>2023-10-23 08:52:12</t>
  </si>
  <si>
    <t>2023-10-22</t>
  </si>
  <si>
    <t>4114883</t>
  </si>
  <si>
    <t>热那亚贝洛酒店</t>
  </si>
  <si>
    <t>QIAN WEIJUN,Zhong Yue</t>
  </si>
  <si>
    <t>692.12</t>
  </si>
  <si>
    <t>738.58</t>
  </si>
  <si>
    <t>2023-10-22 23:20:52</t>
  </si>
  <si>
    <t>2023-10-20</t>
  </si>
  <si>
    <t>4103706</t>
  </si>
  <si>
    <t>长滩岛阿罗哈酒店</t>
  </si>
  <si>
    <t>LIN JING SYUAN</t>
  </si>
  <si>
    <t>2305.76</t>
  </si>
  <si>
    <t>2461.84</t>
  </si>
  <si>
    <t>2023-10-20 20:04:07</t>
  </si>
  <si>
    <t>2023-10-15</t>
  </si>
  <si>
    <t>4075779</t>
  </si>
  <si>
    <t>LIVI CORINNA</t>
  </si>
  <si>
    <t>2107.94</t>
  </si>
  <si>
    <t>2251.59</t>
  </si>
  <si>
    <t>2023-10-15 18:36:45</t>
  </si>
  <si>
    <t>2023-10-08</t>
  </si>
  <si>
    <t>4040187</t>
  </si>
  <si>
    <t>威尼斯摩纳哥大运河酒店</t>
  </si>
  <si>
    <t>Shiiyama Naoko,Shiiyama Naoko</t>
  </si>
  <si>
    <t>2089.01</t>
  </si>
  <si>
    <t>2233.76</t>
  </si>
  <si>
    <t>2023-10-08 20:42:31</t>
  </si>
  <si>
    <t>2023-09-10</t>
  </si>
  <si>
    <t>3911156</t>
  </si>
  <si>
    <t>攀瓦布里海滨度假村(SHA Extra Plus)</t>
  </si>
  <si>
    <t>Khan Mehran,Khan Mehran</t>
  </si>
  <si>
    <t>1060.00</t>
  </si>
  <si>
    <t>1128.86</t>
  </si>
  <si>
    <t>2023-09-11 12:08:32</t>
  </si>
  <si>
    <t>2023-08-12</t>
  </si>
  <si>
    <t>3772524</t>
  </si>
  <si>
    <t>格兰佛里旅馆</t>
  </si>
  <si>
    <t>HONG YEEUN</t>
  </si>
  <si>
    <t>3472.39</t>
  </si>
  <si>
    <t>3740.99</t>
  </si>
  <si>
    <t>2023-08-12 21:24:21</t>
  </si>
  <si>
    <t>澳大利亚</t>
  </si>
  <si>
    <t>2023-08-09</t>
  </si>
  <si>
    <t>3758130</t>
  </si>
  <si>
    <t>曼谷维伊 - 美憬阁酒店</t>
  </si>
  <si>
    <t>LIBRATA KENNY LOUIS</t>
  </si>
  <si>
    <t>2320.00</t>
  </si>
  <si>
    <t>2505.94</t>
  </si>
  <si>
    <t>2023-08-10 11:12:32</t>
  </si>
  <si>
    <t>2023-07-28</t>
  </si>
  <si>
    <t>3699971</t>
  </si>
  <si>
    <t>阿迪达玛酒店 库塔</t>
  </si>
  <si>
    <t>McSweeney Kristy</t>
  </si>
  <si>
    <t>1822.17</t>
  </si>
  <si>
    <t>1979.76</t>
  </si>
  <si>
    <t>2023-07-28 23:52:24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</si>
</sst>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5" borderId="4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0" fontId="0" fillId="2" borderId="0" xfId="0" applyFill="1" applyAlignment="1">
      <alignment vertical="center"/>
    </xf>
    <xf numFmtId="22" fontId="0" fillId="0" borderId="0" xfId="0" applyNumberFormat="1" applyFill="1" applyAlignment="1">
      <alignment vertical="center"/>
    </xf>
    <xf numFmtId="0" fontId="0" fillId="0" borderId="0" xfId="0" applyNumberFormat="1" applyFill="1" applyAlignmen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57</xdr:row>
      <xdr:rowOff>0</xdr:rowOff>
    </xdr:from>
    <xdr:to>
      <xdr:col>16</xdr:col>
      <xdr:colOff>0</xdr:colOff>
      <xdr:row>84</xdr:row>
      <xdr:rowOff>85725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086100"/>
          <a:ext cx="11658600" cy="47148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55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45290</v>
      </c>
      <c r="G2" s="6">
        <v>45294</v>
      </c>
      <c r="H2" s="4">
        <v>1</v>
      </c>
      <c r="I2" s="4">
        <v>4</v>
      </c>
      <c r="J2" s="4">
        <v>4</v>
      </c>
      <c r="K2" s="4" t="s">
        <v>30</v>
      </c>
      <c r="L2" s="4">
        <v>1979.76</v>
      </c>
      <c r="M2" s="4">
        <v>1979.76</v>
      </c>
      <c r="N2" s="4" t="s">
        <v>31</v>
      </c>
      <c r="O2" s="4" t="s">
        <v>32</v>
      </c>
      <c r="P2" s="4" t="s">
        <v>33</v>
      </c>
      <c r="Q2" s="4">
        <v>0</v>
      </c>
      <c r="R2" s="8">
        <v>45135.0000115741</v>
      </c>
      <c r="S2" s="6">
        <v>45297</v>
      </c>
      <c r="T2" s="4" t="s">
        <v>34</v>
      </c>
      <c r="U2" s="4">
        <v>1979.76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45292</v>
      </c>
      <c r="G3" s="6">
        <v>45294</v>
      </c>
      <c r="H3" s="4">
        <v>1</v>
      </c>
      <c r="I3" s="4">
        <v>2</v>
      </c>
      <c r="J3" s="4">
        <v>2</v>
      </c>
      <c r="K3" s="4" t="s">
        <v>30</v>
      </c>
      <c r="L3" s="4">
        <v>2505.94</v>
      </c>
      <c r="M3" s="4">
        <v>2505.94</v>
      </c>
      <c r="N3" s="4" t="s">
        <v>40</v>
      </c>
      <c r="O3" s="4" t="s">
        <v>32</v>
      </c>
      <c r="P3" s="4" t="s">
        <v>33</v>
      </c>
      <c r="Q3" s="4">
        <v>0</v>
      </c>
      <c r="R3" s="8">
        <v>45147</v>
      </c>
      <c r="S3" s="6">
        <v>45297</v>
      </c>
      <c r="T3" s="4" t="s">
        <v>34</v>
      </c>
      <c r="U3" s="4">
        <v>2505.94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45289</v>
      </c>
      <c r="G4" s="6">
        <v>45294</v>
      </c>
      <c r="H4" s="4">
        <v>1</v>
      </c>
      <c r="I4" s="4">
        <v>5</v>
      </c>
      <c r="J4" s="4">
        <v>5</v>
      </c>
      <c r="K4" s="4" t="s">
        <v>30</v>
      </c>
      <c r="L4" s="4">
        <v>3740.99</v>
      </c>
      <c r="M4" s="4">
        <v>3740.99</v>
      </c>
      <c r="N4" s="4" t="s">
        <v>46</v>
      </c>
      <c r="O4" s="4" t="s">
        <v>32</v>
      </c>
      <c r="P4" s="4" t="s">
        <v>33</v>
      </c>
      <c r="Q4" s="4">
        <v>0</v>
      </c>
      <c r="R4" s="8">
        <v>45150.0000115741</v>
      </c>
      <c r="S4" s="6">
        <v>45297</v>
      </c>
      <c r="T4" s="4" t="s">
        <v>34</v>
      </c>
      <c r="U4" s="4">
        <v>3740.99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45293</v>
      </c>
      <c r="G5" s="6">
        <v>45294</v>
      </c>
      <c r="H5" s="4">
        <v>1</v>
      </c>
      <c r="I5" s="4">
        <v>1</v>
      </c>
      <c r="J5" s="4">
        <v>1</v>
      </c>
      <c r="K5" s="4" t="s">
        <v>30</v>
      </c>
      <c r="L5" s="4">
        <v>889.69</v>
      </c>
      <c r="M5" s="4">
        <v>889.69</v>
      </c>
      <c r="N5" s="4" t="s">
        <v>52</v>
      </c>
      <c r="O5" s="4" t="s">
        <v>32</v>
      </c>
      <c r="P5" s="4" t="s">
        <v>33</v>
      </c>
      <c r="Q5" s="4">
        <v>0</v>
      </c>
      <c r="R5" s="8">
        <v>45169.0000115741</v>
      </c>
      <c r="S5" s="6">
        <v>45297</v>
      </c>
      <c r="T5" s="4" t="s">
        <v>34</v>
      </c>
      <c r="U5" s="4">
        <v>889.69</v>
      </c>
      <c r="V5" s="4">
        <v>0</v>
      </c>
      <c r="W5" s="4">
        <v>0</v>
      </c>
      <c r="X5" s="4" t="s">
        <v>53</v>
      </c>
      <c r="Y5" s="4" t="s">
        <v>36</v>
      </c>
    </row>
    <row r="6" s="4" customFormat="1" spans="1:25">
      <c r="A6" s="4" t="s">
        <v>49</v>
      </c>
      <c r="B6" s="4" t="s">
        <v>26</v>
      </c>
      <c r="C6" s="4" t="s">
        <v>54</v>
      </c>
      <c r="D6" s="4" t="s">
        <v>50</v>
      </c>
      <c r="E6" s="4" t="s">
        <v>51</v>
      </c>
      <c r="F6" s="6">
        <v>45293</v>
      </c>
      <c r="G6" s="6">
        <v>45294</v>
      </c>
      <c r="H6" s="4">
        <v>1</v>
      </c>
      <c r="I6" s="4">
        <v>1</v>
      </c>
      <c r="J6" s="4">
        <v>1</v>
      </c>
      <c r="K6" s="4" t="s">
        <v>30</v>
      </c>
      <c r="L6" s="4">
        <v>-889.69</v>
      </c>
      <c r="M6" s="4">
        <v>-889.69</v>
      </c>
      <c r="N6" s="4" t="s">
        <v>52</v>
      </c>
      <c r="O6" s="4" t="s">
        <v>32</v>
      </c>
      <c r="P6" s="4" t="s">
        <v>33</v>
      </c>
      <c r="Q6" s="4">
        <v>0</v>
      </c>
      <c r="R6" s="8">
        <v>45169.0000115741</v>
      </c>
      <c r="S6" s="6">
        <v>45297</v>
      </c>
      <c r="T6" s="4" t="s">
        <v>34</v>
      </c>
      <c r="U6" s="4">
        <v>-889.69</v>
      </c>
      <c r="V6" s="4">
        <v>0</v>
      </c>
      <c r="W6" s="4">
        <v>0</v>
      </c>
      <c r="X6" s="4" t="s">
        <v>53</v>
      </c>
      <c r="Y6" s="4" t="s">
        <v>36</v>
      </c>
    </row>
    <row r="7" s="4" customFormat="1" spans="1:25">
      <c r="A7" s="4" t="s">
        <v>55</v>
      </c>
      <c r="B7" s="4" t="s">
        <v>26</v>
      </c>
      <c r="C7" s="4" t="s">
        <v>27</v>
      </c>
      <c r="D7" s="4" t="s">
        <v>56</v>
      </c>
      <c r="E7" s="4" t="s">
        <v>57</v>
      </c>
      <c r="F7" s="6">
        <v>45292</v>
      </c>
      <c r="G7" s="6">
        <v>45294</v>
      </c>
      <c r="H7" s="4">
        <v>1</v>
      </c>
      <c r="I7" s="4">
        <v>2</v>
      </c>
      <c r="J7" s="4">
        <v>2</v>
      </c>
      <c r="K7" s="4" t="s">
        <v>30</v>
      </c>
      <c r="L7" s="4">
        <v>1128.86</v>
      </c>
      <c r="M7" s="4">
        <v>1128.86</v>
      </c>
      <c r="N7" s="4" t="s">
        <v>58</v>
      </c>
      <c r="O7" s="4" t="s">
        <v>32</v>
      </c>
      <c r="P7" s="4" t="s">
        <v>33</v>
      </c>
      <c r="Q7" s="4">
        <v>0</v>
      </c>
      <c r="R7" s="8">
        <v>45179.0000115741</v>
      </c>
      <c r="S7" s="6">
        <v>45297</v>
      </c>
      <c r="T7" s="4" t="s">
        <v>34</v>
      </c>
      <c r="U7" s="4">
        <v>1128.86</v>
      </c>
      <c r="V7" s="4">
        <v>0</v>
      </c>
      <c r="W7" s="4">
        <v>0</v>
      </c>
      <c r="X7" s="4" t="s">
        <v>59</v>
      </c>
      <c r="Y7" s="4" t="s">
        <v>60</v>
      </c>
    </row>
    <row r="8" s="4" customFormat="1" spans="1:25">
      <c r="A8" s="4" t="s">
        <v>61</v>
      </c>
      <c r="B8" s="4" t="s">
        <v>26</v>
      </c>
      <c r="C8" s="4" t="s">
        <v>27</v>
      </c>
      <c r="D8" s="4" t="s">
        <v>62</v>
      </c>
      <c r="E8" s="4" t="s">
        <v>63</v>
      </c>
      <c r="F8" s="6">
        <v>45293</v>
      </c>
      <c r="G8" s="6">
        <v>45294</v>
      </c>
      <c r="H8" s="4">
        <v>1</v>
      </c>
      <c r="I8" s="4">
        <v>1</v>
      </c>
      <c r="J8" s="4">
        <v>1</v>
      </c>
      <c r="K8" s="4" t="s">
        <v>30</v>
      </c>
      <c r="L8" s="4">
        <v>2233.76</v>
      </c>
      <c r="M8" s="4">
        <v>2233.76</v>
      </c>
      <c r="N8" s="4" t="s">
        <v>64</v>
      </c>
      <c r="O8" s="4" t="s">
        <v>32</v>
      </c>
      <c r="P8" s="4" t="s">
        <v>33</v>
      </c>
      <c r="Q8" s="4">
        <v>0</v>
      </c>
      <c r="R8" s="8">
        <v>45207</v>
      </c>
      <c r="S8" s="6">
        <v>45297</v>
      </c>
      <c r="T8" s="4" t="s">
        <v>34</v>
      </c>
      <c r="U8" s="4">
        <v>2233.76</v>
      </c>
      <c r="V8" s="4">
        <v>0</v>
      </c>
      <c r="W8" s="4">
        <v>0</v>
      </c>
      <c r="X8" s="4" t="s">
        <v>65</v>
      </c>
      <c r="Y8" s="4" t="s">
        <v>36</v>
      </c>
    </row>
    <row r="9" s="4" customFormat="1" spans="1:25">
      <c r="A9" s="4" t="s">
        <v>66</v>
      </c>
      <c r="B9" s="4" t="s">
        <v>26</v>
      </c>
      <c r="C9" s="4" t="s">
        <v>27</v>
      </c>
      <c r="D9" s="4" t="s">
        <v>67</v>
      </c>
      <c r="E9" s="4" t="s">
        <v>68</v>
      </c>
      <c r="F9" s="6">
        <v>45291</v>
      </c>
      <c r="G9" s="6">
        <v>45294</v>
      </c>
      <c r="H9" s="4">
        <v>1</v>
      </c>
      <c r="I9" s="4">
        <v>3</v>
      </c>
      <c r="J9" s="4">
        <v>3</v>
      </c>
      <c r="K9" s="4" t="s">
        <v>30</v>
      </c>
      <c r="L9" s="4">
        <v>2251.59</v>
      </c>
      <c r="M9" s="4">
        <v>2251.59</v>
      </c>
      <c r="N9" s="4" t="s">
        <v>69</v>
      </c>
      <c r="O9" s="4" t="s">
        <v>32</v>
      </c>
      <c r="P9" s="4" t="s">
        <v>33</v>
      </c>
      <c r="Q9" s="4">
        <v>0</v>
      </c>
      <c r="R9" s="8">
        <v>45214.0000115741</v>
      </c>
      <c r="S9" s="6">
        <v>45297</v>
      </c>
      <c r="T9" s="4" t="s">
        <v>34</v>
      </c>
      <c r="U9" s="4">
        <v>2251.59</v>
      </c>
      <c r="V9" s="4">
        <v>0</v>
      </c>
      <c r="W9" s="4">
        <v>0</v>
      </c>
      <c r="X9" s="4" t="s">
        <v>70</v>
      </c>
      <c r="Y9" s="4" t="s">
        <v>71</v>
      </c>
    </row>
    <row r="10" s="4" customFormat="1" spans="1:25">
      <c r="A10" s="4" t="s">
        <v>72</v>
      </c>
      <c r="B10" s="4" t="s">
        <v>26</v>
      </c>
      <c r="C10" s="4" t="s">
        <v>27</v>
      </c>
      <c r="D10" s="4" t="s">
        <v>73</v>
      </c>
      <c r="E10" s="4" t="s">
        <v>74</v>
      </c>
      <c r="F10" s="6">
        <v>45290</v>
      </c>
      <c r="G10" s="6">
        <v>45294</v>
      </c>
      <c r="H10" s="4">
        <v>1</v>
      </c>
      <c r="I10" s="4">
        <v>4</v>
      </c>
      <c r="J10" s="4">
        <v>4</v>
      </c>
      <c r="K10" s="4" t="s">
        <v>30</v>
      </c>
      <c r="L10" s="4">
        <v>2461.84</v>
      </c>
      <c r="M10" s="4">
        <v>2461.84</v>
      </c>
      <c r="N10" s="4" t="s">
        <v>75</v>
      </c>
      <c r="O10" s="4" t="s">
        <v>32</v>
      </c>
      <c r="P10" s="4" t="s">
        <v>33</v>
      </c>
      <c r="Q10" s="4">
        <v>0</v>
      </c>
      <c r="R10" s="8">
        <v>45219</v>
      </c>
      <c r="S10" s="6">
        <v>45297</v>
      </c>
      <c r="T10" s="4" t="s">
        <v>34</v>
      </c>
      <c r="U10" s="4">
        <v>2461.84</v>
      </c>
      <c r="V10" s="4">
        <v>0</v>
      </c>
      <c r="W10" s="4">
        <v>0</v>
      </c>
      <c r="X10" s="4" t="s">
        <v>76</v>
      </c>
      <c r="Y10" s="4" t="s">
        <v>36</v>
      </c>
    </row>
    <row r="11" s="4" customFormat="1" spans="1:25">
      <c r="A11" s="4" t="s">
        <v>72</v>
      </c>
      <c r="B11" s="4" t="s">
        <v>26</v>
      </c>
      <c r="C11" s="4" t="s">
        <v>54</v>
      </c>
      <c r="D11" s="4" t="s">
        <v>73</v>
      </c>
      <c r="E11" s="4" t="s">
        <v>74</v>
      </c>
      <c r="F11" s="6">
        <v>45290</v>
      </c>
      <c r="G11" s="6">
        <v>45294</v>
      </c>
      <c r="H11" s="4">
        <v>1</v>
      </c>
      <c r="I11" s="4">
        <v>4</v>
      </c>
      <c r="J11" s="4">
        <v>4</v>
      </c>
      <c r="K11" s="4" t="s">
        <v>30</v>
      </c>
      <c r="L11" s="4">
        <v>-2461.84</v>
      </c>
      <c r="M11" s="4">
        <v>-2461.84</v>
      </c>
      <c r="N11" s="4" t="s">
        <v>75</v>
      </c>
      <c r="O11" s="4" t="s">
        <v>32</v>
      </c>
      <c r="P11" s="4" t="s">
        <v>33</v>
      </c>
      <c r="Q11" s="4">
        <v>0</v>
      </c>
      <c r="R11" s="8">
        <v>45219</v>
      </c>
      <c r="S11" s="6">
        <v>45297</v>
      </c>
      <c r="T11" s="4" t="s">
        <v>34</v>
      </c>
      <c r="U11" s="4">
        <v>-2461.84</v>
      </c>
      <c r="V11" s="4">
        <v>0</v>
      </c>
      <c r="W11" s="4">
        <v>0</v>
      </c>
      <c r="X11" s="4" t="s">
        <v>76</v>
      </c>
      <c r="Y11" s="4" t="s">
        <v>36</v>
      </c>
    </row>
    <row r="12" s="4" customFormat="1" spans="1:25">
      <c r="A12" s="4" t="s">
        <v>77</v>
      </c>
      <c r="B12" s="4" t="s">
        <v>26</v>
      </c>
      <c r="C12" s="4" t="s">
        <v>27</v>
      </c>
      <c r="D12" s="4" t="s">
        <v>73</v>
      </c>
      <c r="E12" s="4" t="s">
        <v>74</v>
      </c>
      <c r="F12" s="6">
        <v>45290</v>
      </c>
      <c r="G12" s="6">
        <v>45294</v>
      </c>
      <c r="H12" s="4">
        <v>1</v>
      </c>
      <c r="I12" s="4">
        <v>4</v>
      </c>
      <c r="J12" s="4">
        <v>4</v>
      </c>
      <c r="K12" s="4" t="s">
        <v>30</v>
      </c>
      <c r="L12" s="4">
        <v>2461.84</v>
      </c>
      <c r="M12" s="4">
        <v>2461.84</v>
      </c>
      <c r="N12" s="4" t="s">
        <v>78</v>
      </c>
      <c r="O12" s="4" t="s">
        <v>32</v>
      </c>
      <c r="P12" s="4" t="s">
        <v>33</v>
      </c>
      <c r="Q12" s="4">
        <v>0</v>
      </c>
      <c r="R12" s="8">
        <v>45219.0000115741</v>
      </c>
      <c r="S12" s="6">
        <v>45297</v>
      </c>
      <c r="T12" s="4" t="s">
        <v>34</v>
      </c>
      <c r="U12" s="4">
        <v>2461.84</v>
      </c>
      <c r="V12" s="4">
        <v>0</v>
      </c>
      <c r="W12" s="4">
        <v>0</v>
      </c>
      <c r="X12" s="4" t="s">
        <v>79</v>
      </c>
      <c r="Y12" s="4" t="s">
        <v>36</v>
      </c>
    </row>
    <row r="13" s="4" customFormat="1" spans="1:25">
      <c r="A13" s="4" t="s">
        <v>80</v>
      </c>
      <c r="B13" s="4" t="s">
        <v>26</v>
      </c>
      <c r="C13" s="4" t="s">
        <v>27</v>
      </c>
      <c r="D13" s="4" t="s">
        <v>81</v>
      </c>
      <c r="E13" s="4" t="s">
        <v>82</v>
      </c>
      <c r="F13" s="6">
        <v>45292</v>
      </c>
      <c r="G13" s="6">
        <v>45294</v>
      </c>
      <c r="H13" s="4">
        <v>1</v>
      </c>
      <c r="I13" s="4">
        <v>2</v>
      </c>
      <c r="J13" s="4">
        <v>2</v>
      </c>
      <c r="K13" s="4" t="s">
        <v>30</v>
      </c>
      <c r="L13" s="4">
        <v>738.58</v>
      </c>
      <c r="M13" s="4">
        <v>738.58</v>
      </c>
      <c r="N13" s="4" t="s">
        <v>83</v>
      </c>
      <c r="O13" s="4" t="s">
        <v>32</v>
      </c>
      <c r="P13" s="4" t="s">
        <v>33</v>
      </c>
      <c r="Q13" s="4">
        <v>0</v>
      </c>
      <c r="R13" s="8">
        <v>45221.0000115741</v>
      </c>
      <c r="S13" s="6">
        <v>45297</v>
      </c>
      <c r="T13" s="4" t="s">
        <v>34</v>
      </c>
      <c r="U13" s="4">
        <v>738.58</v>
      </c>
      <c r="V13" s="4">
        <v>0</v>
      </c>
      <c r="W13" s="4">
        <v>0</v>
      </c>
      <c r="X13" s="4" t="s">
        <v>84</v>
      </c>
      <c r="Y13" s="4" t="s">
        <v>85</v>
      </c>
    </row>
    <row r="14" s="4" customFormat="1" spans="1:25">
      <c r="A14" s="4" t="s">
        <v>86</v>
      </c>
      <c r="B14" s="4" t="s">
        <v>26</v>
      </c>
      <c r="C14" s="4" t="s">
        <v>27</v>
      </c>
      <c r="D14" s="4" t="s">
        <v>87</v>
      </c>
      <c r="E14" s="4" t="s">
        <v>88</v>
      </c>
      <c r="F14" s="6">
        <v>45293</v>
      </c>
      <c r="G14" s="6">
        <v>45294</v>
      </c>
      <c r="H14" s="4">
        <v>1</v>
      </c>
      <c r="I14" s="4">
        <v>1</v>
      </c>
      <c r="J14" s="4">
        <v>1</v>
      </c>
      <c r="K14" s="4" t="s">
        <v>30</v>
      </c>
      <c r="L14" s="4">
        <v>398.04</v>
      </c>
      <c r="M14" s="4">
        <v>398.04</v>
      </c>
      <c r="N14" s="4" t="s">
        <v>89</v>
      </c>
      <c r="O14" s="4" t="s">
        <v>32</v>
      </c>
      <c r="P14" s="4" t="s">
        <v>33</v>
      </c>
      <c r="Q14" s="4">
        <v>0</v>
      </c>
      <c r="R14" s="8">
        <v>45222.0000115741</v>
      </c>
      <c r="S14" s="6">
        <v>45297</v>
      </c>
      <c r="T14" s="4" t="s">
        <v>34</v>
      </c>
      <c r="U14" s="4">
        <v>398.04</v>
      </c>
      <c r="V14" s="4">
        <v>0</v>
      </c>
      <c r="W14" s="4">
        <v>0</v>
      </c>
      <c r="X14" s="4" t="s">
        <v>90</v>
      </c>
      <c r="Y14" s="4" t="s">
        <v>91</v>
      </c>
    </row>
    <row r="15" s="4" customFormat="1" spans="1:25">
      <c r="A15" s="4" t="s">
        <v>92</v>
      </c>
      <c r="B15" s="4" t="s">
        <v>26</v>
      </c>
      <c r="C15" s="4" t="s">
        <v>27</v>
      </c>
      <c r="D15" s="4" t="s">
        <v>67</v>
      </c>
      <c r="E15" s="4" t="s">
        <v>68</v>
      </c>
      <c r="F15" s="6">
        <v>45290</v>
      </c>
      <c r="G15" s="6">
        <v>45294</v>
      </c>
      <c r="H15" s="4">
        <v>1</v>
      </c>
      <c r="I15" s="4">
        <v>4</v>
      </c>
      <c r="J15" s="4">
        <v>4</v>
      </c>
      <c r="K15" s="4" t="s">
        <v>30</v>
      </c>
      <c r="L15" s="4">
        <v>3226</v>
      </c>
      <c r="M15" s="4">
        <v>3226</v>
      </c>
      <c r="N15" s="4" t="s">
        <v>93</v>
      </c>
      <c r="O15" s="4" t="s">
        <v>32</v>
      </c>
      <c r="P15" s="4" t="s">
        <v>33</v>
      </c>
      <c r="Q15" s="4">
        <v>0</v>
      </c>
      <c r="R15" s="8">
        <v>45222</v>
      </c>
      <c r="S15" s="6">
        <v>45297</v>
      </c>
      <c r="T15" s="4" t="s">
        <v>34</v>
      </c>
      <c r="U15" s="4">
        <v>3226</v>
      </c>
      <c r="V15" s="4">
        <v>0</v>
      </c>
      <c r="W15" s="4">
        <v>0</v>
      </c>
      <c r="X15" s="4" t="s">
        <v>94</v>
      </c>
      <c r="Y15" s="4" t="s">
        <v>95</v>
      </c>
    </row>
    <row r="16" s="4" customFormat="1" spans="1:25">
      <c r="A16" s="4" t="s">
        <v>96</v>
      </c>
      <c r="B16" s="4" t="s">
        <v>26</v>
      </c>
      <c r="C16" s="4" t="s">
        <v>27</v>
      </c>
      <c r="D16" s="4" t="s">
        <v>97</v>
      </c>
      <c r="E16" s="4" t="s">
        <v>98</v>
      </c>
      <c r="F16" s="6">
        <v>45293</v>
      </c>
      <c r="G16" s="6">
        <v>45294</v>
      </c>
      <c r="H16" s="4">
        <v>1</v>
      </c>
      <c r="I16" s="4">
        <v>1</v>
      </c>
      <c r="J16" s="4">
        <v>1</v>
      </c>
      <c r="K16" s="4" t="s">
        <v>30</v>
      </c>
      <c r="L16" s="4">
        <v>683.34</v>
      </c>
      <c r="M16" s="4">
        <v>683.34</v>
      </c>
      <c r="N16" s="4" t="s">
        <v>99</v>
      </c>
      <c r="O16" s="4" t="s">
        <v>32</v>
      </c>
      <c r="P16" s="4" t="s">
        <v>33</v>
      </c>
      <c r="Q16" s="4">
        <v>0</v>
      </c>
      <c r="R16" s="8">
        <v>45224</v>
      </c>
      <c r="S16" s="6">
        <v>45297</v>
      </c>
      <c r="T16" s="4" t="s">
        <v>34</v>
      </c>
      <c r="U16" s="4">
        <v>683.34</v>
      </c>
      <c r="V16" s="4">
        <v>0</v>
      </c>
      <c r="W16" s="4">
        <v>0</v>
      </c>
      <c r="X16" s="4" t="s">
        <v>100</v>
      </c>
      <c r="Y16" s="4" t="s">
        <v>36</v>
      </c>
    </row>
    <row r="17" s="4" customFormat="1" spans="1:25">
      <c r="A17" s="4" t="s">
        <v>101</v>
      </c>
      <c r="B17" s="4" t="s">
        <v>26</v>
      </c>
      <c r="C17" s="4" t="s">
        <v>27</v>
      </c>
      <c r="D17" s="4" t="s">
        <v>102</v>
      </c>
      <c r="E17" s="4" t="s">
        <v>103</v>
      </c>
      <c r="F17" s="6">
        <v>45290</v>
      </c>
      <c r="G17" s="6">
        <v>45294</v>
      </c>
      <c r="H17" s="4">
        <v>1</v>
      </c>
      <c r="I17" s="4">
        <v>4</v>
      </c>
      <c r="J17" s="4">
        <v>4</v>
      </c>
      <c r="K17" s="4" t="s">
        <v>30</v>
      </c>
      <c r="L17" s="4">
        <v>2528.23</v>
      </c>
      <c r="M17" s="4">
        <v>2528.23</v>
      </c>
      <c r="N17" s="4" t="s">
        <v>104</v>
      </c>
      <c r="O17" s="4" t="s">
        <v>32</v>
      </c>
      <c r="P17" s="4" t="s">
        <v>33</v>
      </c>
      <c r="Q17" s="4">
        <v>0</v>
      </c>
      <c r="R17" s="8">
        <v>45224</v>
      </c>
      <c r="S17" s="6">
        <v>45297</v>
      </c>
      <c r="T17" s="4" t="s">
        <v>34</v>
      </c>
      <c r="U17" s="4">
        <v>2528.23</v>
      </c>
      <c r="V17" s="4">
        <v>0</v>
      </c>
      <c r="W17" s="4">
        <v>0</v>
      </c>
      <c r="X17" s="4" t="s">
        <v>105</v>
      </c>
      <c r="Y17" s="4" t="s">
        <v>106</v>
      </c>
    </row>
    <row r="18" s="4" customFormat="1" spans="1:25">
      <c r="A18" s="4" t="s">
        <v>107</v>
      </c>
      <c r="B18" s="4" t="s">
        <v>26</v>
      </c>
      <c r="C18" s="4" t="s">
        <v>27</v>
      </c>
      <c r="D18" s="4" t="s">
        <v>108</v>
      </c>
      <c r="E18" s="4" t="s">
        <v>68</v>
      </c>
      <c r="F18" s="6">
        <v>45292</v>
      </c>
      <c r="G18" s="6">
        <v>45294</v>
      </c>
      <c r="H18" s="4">
        <v>1</v>
      </c>
      <c r="I18" s="4">
        <v>2</v>
      </c>
      <c r="J18" s="4">
        <v>2</v>
      </c>
      <c r="K18" s="4" t="s">
        <v>30</v>
      </c>
      <c r="L18" s="4">
        <v>652.52</v>
      </c>
      <c r="M18" s="4">
        <v>652.52</v>
      </c>
      <c r="N18" s="4" t="s">
        <v>109</v>
      </c>
      <c r="O18" s="4" t="s">
        <v>32</v>
      </c>
      <c r="P18" s="4" t="s">
        <v>33</v>
      </c>
      <c r="Q18" s="4">
        <v>0</v>
      </c>
      <c r="R18" s="8">
        <v>45228</v>
      </c>
      <c r="S18" s="6">
        <v>45297</v>
      </c>
      <c r="T18" s="4" t="s">
        <v>34</v>
      </c>
      <c r="U18" s="4">
        <v>652.52</v>
      </c>
      <c r="V18" s="4">
        <v>0</v>
      </c>
      <c r="W18" s="4">
        <v>0</v>
      </c>
      <c r="X18" s="4" t="s">
        <v>110</v>
      </c>
      <c r="Y18" s="4" t="s">
        <v>111</v>
      </c>
    </row>
    <row r="19" s="4" customFormat="1" spans="1:25">
      <c r="A19" s="4" t="s">
        <v>112</v>
      </c>
      <c r="B19" s="4" t="s">
        <v>26</v>
      </c>
      <c r="C19" s="4" t="s">
        <v>27</v>
      </c>
      <c r="D19" s="4" t="s">
        <v>113</v>
      </c>
      <c r="E19" s="4" t="s">
        <v>114</v>
      </c>
      <c r="F19" s="6">
        <v>45289</v>
      </c>
      <c r="G19" s="6">
        <v>45294</v>
      </c>
      <c r="H19" s="4">
        <v>1</v>
      </c>
      <c r="I19" s="4">
        <v>5</v>
      </c>
      <c r="J19" s="4">
        <v>5</v>
      </c>
      <c r="K19" s="4" t="s">
        <v>30</v>
      </c>
      <c r="L19" s="4">
        <v>26632.15</v>
      </c>
      <c r="M19" s="4">
        <v>26632.15</v>
      </c>
      <c r="N19" s="4" t="s">
        <v>115</v>
      </c>
      <c r="O19" s="4" t="s">
        <v>32</v>
      </c>
      <c r="P19" s="4" t="s">
        <v>33</v>
      </c>
      <c r="Q19" s="4">
        <v>0</v>
      </c>
      <c r="R19" s="8">
        <v>45229</v>
      </c>
      <c r="S19" s="6">
        <v>45297</v>
      </c>
      <c r="T19" s="4" t="s">
        <v>34</v>
      </c>
      <c r="U19" s="4">
        <v>26632.15</v>
      </c>
      <c r="V19" s="4">
        <v>0</v>
      </c>
      <c r="W19" s="4">
        <v>0</v>
      </c>
      <c r="X19" s="4" t="s">
        <v>116</v>
      </c>
      <c r="Y19" s="4" t="s">
        <v>36</v>
      </c>
    </row>
    <row r="20" s="4" customFormat="1" spans="1:25">
      <c r="A20" s="4" t="s">
        <v>117</v>
      </c>
      <c r="B20" s="4" t="s">
        <v>26</v>
      </c>
      <c r="C20" s="4" t="s">
        <v>27</v>
      </c>
      <c r="D20" s="4" t="s">
        <v>118</v>
      </c>
      <c r="E20" s="4" t="s">
        <v>119</v>
      </c>
      <c r="F20" s="6">
        <v>45291</v>
      </c>
      <c r="G20" s="6">
        <v>45294</v>
      </c>
      <c r="H20" s="4">
        <v>1</v>
      </c>
      <c r="I20" s="4">
        <v>3</v>
      </c>
      <c r="J20" s="4">
        <v>3</v>
      </c>
      <c r="K20" s="4" t="s">
        <v>30</v>
      </c>
      <c r="L20" s="4">
        <v>6701.22</v>
      </c>
      <c r="M20" s="4">
        <v>6701.22</v>
      </c>
      <c r="N20" s="4" t="s">
        <v>120</v>
      </c>
      <c r="O20" s="4" t="s">
        <v>32</v>
      </c>
      <c r="P20" s="4" t="s">
        <v>33</v>
      </c>
      <c r="Q20" s="4">
        <v>0</v>
      </c>
      <c r="R20" s="8">
        <v>45229</v>
      </c>
      <c r="S20" s="6">
        <v>45297</v>
      </c>
      <c r="T20" s="4" t="s">
        <v>34</v>
      </c>
      <c r="U20" s="4">
        <v>6701.22</v>
      </c>
      <c r="V20" s="4">
        <v>0</v>
      </c>
      <c r="W20" s="4">
        <v>0</v>
      </c>
      <c r="X20" s="4" t="s">
        <v>121</v>
      </c>
      <c r="Y20" s="4" t="s">
        <v>36</v>
      </c>
    </row>
    <row r="21" s="4" customFormat="1" spans="1:25">
      <c r="A21" s="4" t="s">
        <v>122</v>
      </c>
      <c r="B21" s="4" t="s">
        <v>26</v>
      </c>
      <c r="C21" s="4" t="s">
        <v>27</v>
      </c>
      <c r="D21" s="4" t="s">
        <v>123</v>
      </c>
      <c r="E21" s="4" t="s">
        <v>124</v>
      </c>
      <c r="F21" s="6">
        <v>45290</v>
      </c>
      <c r="G21" s="6">
        <v>45294</v>
      </c>
      <c r="H21" s="4">
        <v>1</v>
      </c>
      <c r="I21" s="4">
        <v>4</v>
      </c>
      <c r="J21" s="4">
        <v>4</v>
      </c>
      <c r="K21" s="4" t="s">
        <v>30</v>
      </c>
      <c r="L21" s="4">
        <v>2128.8</v>
      </c>
      <c r="M21" s="4">
        <v>2128.8</v>
      </c>
      <c r="N21" s="4" t="s">
        <v>125</v>
      </c>
      <c r="O21" s="4" t="s">
        <v>32</v>
      </c>
      <c r="P21" s="4" t="s">
        <v>33</v>
      </c>
      <c r="Q21" s="4">
        <v>0</v>
      </c>
      <c r="R21" s="8">
        <v>45235</v>
      </c>
      <c r="S21" s="6">
        <v>45297</v>
      </c>
      <c r="T21" s="4" t="s">
        <v>34</v>
      </c>
      <c r="U21" s="4">
        <v>2128.8</v>
      </c>
      <c r="V21" s="4">
        <v>0</v>
      </c>
      <c r="W21" s="4">
        <v>0</v>
      </c>
      <c r="X21" s="4" t="s">
        <v>126</v>
      </c>
      <c r="Y21" s="4" t="s">
        <v>127</v>
      </c>
    </row>
    <row r="22" s="4" customFormat="1" spans="1:25">
      <c r="A22" s="4" t="s">
        <v>128</v>
      </c>
      <c r="B22" s="4" t="s">
        <v>26</v>
      </c>
      <c r="C22" s="4" t="s">
        <v>27</v>
      </c>
      <c r="D22" s="4" t="s">
        <v>129</v>
      </c>
      <c r="E22" s="4" t="s">
        <v>130</v>
      </c>
      <c r="F22" s="6">
        <v>45292</v>
      </c>
      <c r="G22" s="6">
        <v>45294</v>
      </c>
      <c r="H22" s="4">
        <v>1</v>
      </c>
      <c r="I22" s="4">
        <v>2</v>
      </c>
      <c r="J22" s="4">
        <v>2</v>
      </c>
      <c r="K22" s="4" t="s">
        <v>30</v>
      </c>
      <c r="L22" s="4">
        <v>1562.66</v>
      </c>
      <c r="M22" s="4">
        <v>1562.66</v>
      </c>
      <c r="N22" s="4" t="s">
        <v>131</v>
      </c>
      <c r="O22" s="4" t="s">
        <v>32</v>
      </c>
      <c r="P22" s="4" t="s">
        <v>33</v>
      </c>
      <c r="Q22" s="4">
        <v>0</v>
      </c>
      <c r="R22" s="8">
        <v>45238.0000115741</v>
      </c>
      <c r="S22" s="6">
        <v>45297</v>
      </c>
      <c r="T22" s="4" t="s">
        <v>34</v>
      </c>
      <c r="U22" s="4">
        <v>1562.66</v>
      </c>
      <c r="V22" s="4">
        <v>0</v>
      </c>
      <c r="W22" s="4">
        <v>0</v>
      </c>
      <c r="X22" s="4" t="s">
        <v>132</v>
      </c>
      <c r="Y22" s="4" t="s">
        <v>36</v>
      </c>
    </row>
    <row r="23" s="4" customFormat="1" spans="1:25">
      <c r="A23" s="4" t="s">
        <v>133</v>
      </c>
      <c r="B23" s="4" t="s">
        <v>26</v>
      </c>
      <c r="C23" s="4" t="s">
        <v>27</v>
      </c>
      <c r="D23" s="4" t="s">
        <v>134</v>
      </c>
      <c r="E23" s="4" t="s">
        <v>135</v>
      </c>
      <c r="F23" s="6">
        <v>45290</v>
      </c>
      <c r="G23" s="6">
        <v>45294</v>
      </c>
      <c r="H23" s="4">
        <v>1</v>
      </c>
      <c r="I23" s="4">
        <v>4</v>
      </c>
      <c r="J23" s="4">
        <v>4</v>
      </c>
      <c r="K23" s="4" t="s">
        <v>30</v>
      </c>
      <c r="L23" s="4">
        <v>5240.83</v>
      </c>
      <c r="M23" s="4">
        <v>5240.83</v>
      </c>
      <c r="N23" s="4" t="s">
        <v>136</v>
      </c>
      <c r="O23" s="4" t="s">
        <v>32</v>
      </c>
      <c r="P23" s="4" t="s">
        <v>33</v>
      </c>
      <c r="Q23" s="4">
        <v>0</v>
      </c>
      <c r="R23" s="8">
        <v>45238.0000115741</v>
      </c>
      <c r="S23" s="6">
        <v>45297</v>
      </c>
      <c r="T23" s="4" t="s">
        <v>34</v>
      </c>
      <c r="U23" s="4">
        <v>5240.83</v>
      </c>
      <c r="V23" s="4">
        <v>0</v>
      </c>
      <c r="W23" s="4">
        <v>0</v>
      </c>
      <c r="X23" s="4" t="s">
        <v>137</v>
      </c>
      <c r="Y23" s="4" t="s">
        <v>138</v>
      </c>
    </row>
    <row r="24" s="4" customFormat="1" spans="1:25">
      <c r="A24" s="4" t="s">
        <v>139</v>
      </c>
      <c r="B24" s="4" t="s">
        <v>26</v>
      </c>
      <c r="C24" s="4" t="s">
        <v>27</v>
      </c>
      <c r="D24" s="4" t="s">
        <v>140</v>
      </c>
      <c r="E24" s="4" t="s">
        <v>141</v>
      </c>
      <c r="F24" s="6">
        <v>45293</v>
      </c>
      <c r="G24" s="6">
        <v>45294</v>
      </c>
      <c r="H24" s="4">
        <v>2</v>
      </c>
      <c r="I24" s="4">
        <v>1</v>
      </c>
      <c r="J24" s="4">
        <v>2</v>
      </c>
      <c r="K24" s="4" t="s">
        <v>30</v>
      </c>
      <c r="L24" s="4">
        <v>1588.46</v>
      </c>
      <c r="M24" s="4">
        <v>1588.46</v>
      </c>
      <c r="N24" s="4" t="s">
        <v>142</v>
      </c>
      <c r="O24" s="4" t="s">
        <v>32</v>
      </c>
      <c r="P24" s="4" t="s">
        <v>33</v>
      </c>
      <c r="Q24" s="4">
        <v>0</v>
      </c>
      <c r="R24" s="8">
        <v>45241</v>
      </c>
      <c r="S24" s="6">
        <v>45297</v>
      </c>
      <c r="T24" s="4" t="s">
        <v>34</v>
      </c>
      <c r="U24" s="4">
        <v>1588.46</v>
      </c>
      <c r="V24" s="4">
        <v>0</v>
      </c>
      <c r="W24" s="4">
        <v>0</v>
      </c>
      <c r="X24" s="4" t="s">
        <v>143</v>
      </c>
      <c r="Y24" s="4" t="s">
        <v>144</v>
      </c>
    </row>
    <row r="25" s="4" customFormat="1" spans="1:25">
      <c r="A25" s="4" t="s">
        <v>145</v>
      </c>
      <c r="B25" s="4" t="s">
        <v>26</v>
      </c>
      <c r="C25" s="4" t="s">
        <v>27</v>
      </c>
      <c r="D25" s="4" t="s">
        <v>146</v>
      </c>
      <c r="E25" s="4" t="s">
        <v>147</v>
      </c>
      <c r="F25" s="6">
        <v>45293</v>
      </c>
      <c r="G25" s="6">
        <v>45294</v>
      </c>
      <c r="H25" s="4">
        <v>1</v>
      </c>
      <c r="I25" s="4">
        <v>1</v>
      </c>
      <c r="J25" s="4">
        <v>1</v>
      </c>
      <c r="K25" s="4" t="s">
        <v>30</v>
      </c>
      <c r="L25" s="4">
        <v>1789.61</v>
      </c>
      <c r="M25" s="4">
        <v>1789.61</v>
      </c>
      <c r="N25" s="4" t="s">
        <v>148</v>
      </c>
      <c r="O25" s="4" t="s">
        <v>32</v>
      </c>
      <c r="P25" s="4" t="s">
        <v>33</v>
      </c>
      <c r="Q25" s="4">
        <v>0</v>
      </c>
      <c r="R25" s="8">
        <v>45243</v>
      </c>
      <c r="S25" s="6">
        <v>45297</v>
      </c>
      <c r="T25" s="4" t="s">
        <v>34</v>
      </c>
      <c r="U25" s="4">
        <v>1789.61</v>
      </c>
      <c r="V25" s="4">
        <v>0</v>
      </c>
      <c r="W25" s="4">
        <v>0</v>
      </c>
      <c r="X25" s="4" t="s">
        <v>149</v>
      </c>
      <c r="Y25" s="4" t="s">
        <v>36</v>
      </c>
    </row>
    <row r="26" s="4" customFormat="1" spans="1:25">
      <c r="A26" s="4" t="s">
        <v>150</v>
      </c>
      <c r="B26" s="4" t="s">
        <v>26</v>
      </c>
      <c r="C26" s="4" t="s">
        <v>27</v>
      </c>
      <c r="D26" s="4" t="s">
        <v>151</v>
      </c>
      <c r="E26" s="4" t="s">
        <v>152</v>
      </c>
      <c r="F26" s="6">
        <v>45293</v>
      </c>
      <c r="G26" s="6">
        <v>45294</v>
      </c>
      <c r="H26" s="4">
        <v>1</v>
      </c>
      <c r="I26" s="4">
        <v>1</v>
      </c>
      <c r="J26" s="4">
        <v>1</v>
      </c>
      <c r="K26" s="4" t="s">
        <v>30</v>
      </c>
      <c r="L26" s="4">
        <v>2710.14</v>
      </c>
      <c r="M26" s="4">
        <v>2710.14</v>
      </c>
      <c r="N26" s="4" t="s">
        <v>153</v>
      </c>
      <c r="O26" s="4" t="s">
        <v>32</v>
      </c>
      <c r="P26" s="4" t="s">
        <v>33</v>
      </c>
      <c r="Q26" s="4">
        <v>0</v>
      </c>
      <c r="R26" s="8">
        <v>45244.0000115741</v>
      </c>
      <c r="S26" s="6">
        <v>45297</v>
      </c>
      <c r="T26" s="4" t="s">
        <v>34</v>
      </c>
      <c r="U26" s="4">
        <v>2710.14</v>
      </c>
      <c r="V26" s="4">
        <v>0</v>
      </c>
      <c r="W26" s="4">
        <v>0</v>
      </c>
      <c r="X26" s="4" t="s">
        <v>154</v>
      </c>
      <c r="Y26" s="4" t="s">
        <v>155</v>
      </c>
    </row>
    <row r="27" s="4" customFormat="1" spans="1:25">
      <c r="A27" s="4" t="s">
        <v>156</v>
      </c>
      <c r="B27" s="4" t="s">
        <v>26</v>
      </c>
      <c r="C27" s="4" t="s">
        <v>27</v>
      </c>
      <c r="D27" s="4" t="s">
        <v>157</v>
      </c>
      <c r="E27" s="4" t="s">
        <v>158</v>
      </c>
      <c r="F27" s="6">
        <v>45292</v>
      </c>
      <c r="G27" s="6">
        <v>45294</v>
      </c>
      <c r="H27" s="4">
        <v>1</v>
      </c>
      <c r="I27" s="4">
        <v>2</v>
      </c>
      <c r="J27" s="4">
        <v>2</v>
      </c>
      <c r="K27" s="4" t="s">
        <v>30</v>
      </c>
      <c r="L27" s="4">
        <v>1564.33</v>
      </c>
      <c r="M27" s="4">
        <v>1564.33</v>
      </c>
      <c r="N27" s="4" t="s">
        <v>159</v>
      </c>
      <c r="O27" s="4" t="s">
        <v>32</v>
      </c>
      <c r="P27" s="4" t="s">
        <v>33</v>
      </c>
      <c r="Q27" s="4">
        <v>0</v>
      </c>
      <c r="R27" s="8">
        <v>45246.0000115741</v>
      </c>
      <c r="S27" s="6">
        <v>45297</v>
      </c>
      <c r="T27" s="4" t="s">
        <v>34</v>
      </c>
      <c r="U27" s="4">
        <v>1564.33</v>
      </c>
      <c r="V27" s="4">
        <v>0</v>
      </c>
      <c r="W27" s="4">
        <v>0</v>
      </c>
      <c r="X27" s="4" t="s">
        <v>160</v>
      </c>
      <c r="Y27" s="4" t="s">
        <v>161</v>
      </c>
    </row>
    <row r="28" s="4" customFormat="1" spans="1:25">
      <c r="A28" s="4" t="s">
        <v>162</v>
      </c>
      <c r="B28" s="4" t="s">
        <v>26</v>
      </c>
      <c r="C28" s="4" t="s">
        <v>27</v>
      </c>
      <c r="D28" s="4" t="s">
        <v>163</v>
      </c>
      <c r="E28" s="4" t="s">
        <v>164</v>
      </c>
      <c r="F28" s="6">
        <v>45292</v>
      </c>
      <c r="G28" s="6">
        <v>45294</v>
      </c>
      <c r="H28" s="4">
        <v>1</v>
      </c>
      <c r="I28" s="4">
        <v>2</v>
      </c>
      <c r="J28" s="4">
        <v>2</v>
      </c>
      <c r="K28" s="4" t="s">
        <v>30</v>
      </c>
      <c r="L28" s="4">
        <v>1064.14</v>
      </c>
      <c r="M28" s="4">
        <v>1064.14</v>
      </c>
      <c r="N28" s="4" t="s">
        <v>165</v>
      </c>
      <c r="O28" s="4" t="s">
        <v>32</v>
      </c>
      <c r="P28" s="4" t="s">
        <v>33</v>
      </c>
      <c r="Q28" s="4">
        <v>0</v>
      </c>
      <c r="R28" s="8">
        <v>45247</v>
      </c>
      <c r="S28" s="6">
        <v>45297</v>
      </c>
      <c r="T28" s="4" t="s">
        <v>34</v>
      </c>
      <c r="U28" s="4">
        <v>1064.14</v>
      </c>
      <c r="V28" s="4">
        <v>0</v>
      </c>
      <c r="W28" s="4">
        <v>0</v>
      </c>
      <c r="X28" s="4" t="s">
        <v>166</v>
      </c>
      <c r="Y28" s="4" t="s">
        <v>36</v>
      </c>
    </row>
    <row r="29" s="4" customFormat="1" spans="1:25">
      <c r="A29" s="4" t="s">
        <v>167</v>
      </c>
      <c r="B29" s="4" t="s">
        <v>26</v>
      </c>
      <c r="C29" s="4" t="s">
        <v>27</v>
      </c>
      <c r="D29" s="4" t="s">
        <v>168</v>
      </c>
      <c r="E29" s="4" t="s">
        <v>169</v>
      </c>
      <c r="F29" s="6">
        <v>45292</v>
      </c>
      <c r="G29" s="6">
        <v>45294</v>
      </c>
      <c r="H29" s="4">
        <v>1</v>
      </c>
      <c r="I29" s="4">
        <v>2</v>
      </c>
      <c r="J29" s="4">
        <v>2</v>
      </c>
      <c r="K29" s="4" t="s">
        <v>30</v>
      </c>
      <c r="L29" s="4">
        <v>912.36</v>
      </c>
      <c r="M29" s="4">
        <v>912.36</v>
      </c>
      <c r="N29" s="4" t="s">
        <v>170</v>
      </c>
      <c r="O29" s="4" t="s">
        <v>32</v>
      </c>
      <c r="P29" s="4" t="s">
        <v>33</v>
      </c>
      <c r="Q29" s="4">
        <v>0</v>
      </c>
      <c r="R29" s="8">
        <v>45247.0000115741</v>
      </c>
      <c r="S29" s="6">
        <v>45297</v>
      </c>
      <c r="T29" s="4" t="s">
        <v>34</v>
      </c>
      <c r="U29" s="4">
        <v>912.36</v>
      </c>
      <c r="V29" s="4">
        <v>0</v>
      </c>
      <c r="W29" s="4">
        <v>0</v>
      </c>
      <c r="X29" s="4" t="s">
        <v>171</v>
      </c>
      <c r="Y29" s="4" t="s">
        <v>36</v>
      </c>
    </row>
    <row r="30" s="4" customFormat="1" spans="1:25">
      <c r="A30" s="4" t="s">
        <v>172</v>
      </c>
      <c r="B30" s="4" t="s">
        <v>26</v>
      </c>
      <c r="C30" s="4" t="s">
        <v>27</v>
      </c>
      <c r="D30" s="4" t="s">
        <v>173</v>
      </c>
      <c r="E30" s="4" t="s">
        <v>174</v>
      </c>
      <c r="F30" s="6">
        <v>45291</v>
      </c>
      <c r="G30" s="6">
        <v>45294</v>
      </c>
      <c r="H30" s="4">
        <v>1</v>
      </c>
      <c r="I30" s="4">
        <v>3</v>
      </c>
      <c r="J30" s="4">
        <v>3</v>
      </c>
      <c r="K30" s="4" t="s">
        <v>30</v>
      </c>
      <c r="L30" s="4">
        <v>8450.72</v>
      </c>
      <c r="M30" s="4">
        <v>8450.72</v>
      </c>
      <c r="N30" s="4" t="s">
        <v>175</v>
      </c>
      <c r="O30" s="4" t="s">
        <v>32</v>
      </c>
      <c r="P30" s="4" t="s">
        <v>33</v>
      </c>
      <c r="Q30" s="4">
        <v>0</v>
      </c>
      <c r="R30" s="8">
        <v>45248.0000115741</v>
      </c>
      <c r="S30" s="6">
        <v>45297</v>
      </c>
      <c r="T30" s="4" t="s">
        <v>34</v>
      </c>
      <c r="U30" s="4">
        <v>8450.72</v>
      </c>
      <c r="V30" s="4">
        <v>0</v>
      </c>
      <c r="W30" s="4">
        <v>0</v>
      </c>
      <c r="X30" s="4" t="s">
        <v>176</v>
      </c>
      <c r="Y30" s="4" t="s">
        <v>177</v>
      </c>
    </row>
    <row r="31" s="4" customFormat="1" spans="1:25">
      <c r="A31" s="4" t="s">
        <v>178</v>
      </c>
      <c r="B31" s="4" t="s">
        <v>26</v>
      </c>
      <c r="C31" s="4" t="s">
        <v>27</v>
      </c>
      <c r="D31" s="4" t="s">
        <v>179</v>
      </c>
      <c r="E31" s="4" t="s">
        <v>180</v>
      </c>
      <c r="F31" s="6">
        <v>45292</v>
      </c>
      <c r="G31" s="6">
        <v>45294</v>
      </c>
      <c r="H31" s="4">
        <v>1</v>
      </c>
      <c r="I31" s="4">
        <v>2</v>
      </c>
      <c r="J31" s="4">
        <v>2</v>
      </c>
      <c r="K31" s="4" t="s">
        <v>30</v>
      </c>
      <c r="L31" s="4">
        <v>1312.78</v>
      </c>
      <c r="M31" s="4">
        <v>1312.78</v>
      </c>
      <c r="N31" s="4" t="s">
        <v>181</v>
      </c>
      <c r="O31" s="4" t="s">
        <v>32</v>
      </c>
      <c r="P31" s="4" t="s">
        <v>33</v>
      </c>
      <c r="Q31" s="4">
        <v>0</v>
      </c>
      <c r="R31" s="8">
        <v>45248</v>
      </c>
      <c r="S31" s="6">
        <v>45297</v>
      </c>
      <c r="T31" s="4" t="s">
        <v>34</v>
      </c>
      <c r="U31" s="4">
        <v>1312.78</v>
      </c>
      <c r="V31" s="4">
        <v>0</v>
      </c>
      <c r="W31" s="4">
        <v>0</v>
      </c>
      <c r="X31" s="4" t="s">
        <v>182</v>
      </c>
      <c r="Y31" s="4" t="s">
        <v>183</v>
      </c>
    </row>
    <row r="32" s="4" customFormat="1" spans="1:25">
      <c r="A32" s="4" t="s">
        <v>184</v>
      </c>
      <c r="B32" s="4" t="s">
        <v>26</v>
      </c>
      <c r="C32" s="4" t="s">
        <v>27</v>
      </c>
      <c r="D32" s="4" t="s">
        <v>185</v>
      </c>
      <c r="E32" s="4" t="s">
        <v>186</v>
      </c>
      <c r="F32" s="6">
        <v>45293</v>
      </c>
      <c r="G32" s="6">
        <v>45294</v>
      </c>
      <c r="H32" s="4">
        <v>1</v>
      </c>
      <c r="I32" s="4">
        <v>1</v>
      </c>
      <c r="J32" s="4">
        <v>1</v>
      </c>
      <c r="K32" s="4" t="s">
        <v>30</v>
      </c>
      <c r="L32" s="4">
        <v>574.03</v>
      </c>
      <c r="M32" s="4">
        <v>574.03</v>
      </c>
      <c r="N32" s="4" t="s">
        <v>187</v>
      </c>
      <c r="O32" s="4" t="s">
        <v>32</v>
      </c>
      <c r="P32" s="4" t="s">
        <v>33</v>
      </c>
      <c r="Q32" s="4">
        <v>0</v>
      </c>
      <c r="R32" s="8">
        <v>45249.0000115741</v>
      </c>
      <c r="S32" s="6">
        <v>45297</v>
      </c>
      <c r="T32" s="4" t="s">
        <v>34</v>
      </c>
      <c r="U32" s="4">
        <v>574.03</v>
      </c>
      <c r="V32" s="4">
        <v>0</v>
      </c>
      <c r="W32" s="4">
        <v>0</v>
      </c>
      <c r="X32" s="4" t="s">
        <v>188</v>
      </c>
      <c r="Y32" s="4" t="s">
        <v>189</v>
      </c>
    </row>
    <row r="33" s="4" customFormat="1" spans="1:25">
      <c r="A33" s="4" t="s">
        <v>190</v>
      </c>
      <c r="B33" s="4" t="s">
        <v>26</v>
      </c>
      <c r="C33" s="4" t="s">
        <v>27</v>
      </c>
      <c r="D33" s="4" t="s">
        <v>191</v>
      </c>
      <c r="E33" s="4" t="s">
        <v>192</v>
      </c>
      <c r="F33" s="6">
        <v>45290</v>
      </c>
      <c r="G33" s="6">
        <v>45294</v>
      </c>
      <c r="H33" s="4">
        <v>1</v>
      </c>
      <c r="I33" s="4">
        <v>4</v>
      </c>
      <c r="J33" s="4">
        <v>4</v>
      </c>
      <c r="K33" s="4" t="s">
        <v>30</v>
      </c>
      <c r="L33" s="4">
        <v>1846.52</v>
      </c>
      <c r="M33" s="4">
        <v>1846.52</v>
      </c>
      <c r="N33" s="4" t="s">
        <v>193</v>
      </c>
      <c r="O33" s="4" t="s">
        <v>32</v>
      </c>
      <c r="P33" s="4" t="s">
        <v>33</v>
      </c>
      <c r="Q33" s="4">
        <v>0</v>
      </c>
      <c r="R33" s="8">
        <v>45250</v>
      </c>
      <c r="S33" s="6">
        <v>45297</v>
      </c>
      <c r="T33" s="4" t="s">
        <v>34</v>
      </c>
      <c r="U33" s="4">
        <v>1846.52</v>
      </c>
      <c r="V33" s="4">
        <v>0</v>
      </c>
      <c r="W33" s="4">
        <v>0</v>
      </c>
      <c r="X33" s="4" t="s">
        <v>194</v>
      </c>
      <c r="Y33" s="4" t="s">
        <v>195</v>
      </c>
    </row>
    <row r="34" s="4" customFormat="1" spans="1:25">
      <c r="A34" s="4" t="s">
        <v>196</v>
      </c>
      <c r="B34" s="4" t="s">
        <v>26</v>
      </c>
      <c r="C34" s="4" t="s">
        <v>27</v>
      </c>
      <c r="D34" s="4" t="s">
        <v>197</v>
      </c>
      <c r="E34" s="4" t="s">
        <v>198</v>
      </c>
      <c r="F34" s="6">
        <v>45291</v>
      </c>
      <c r="G34" s="6">
        <v>45294</v>
      </c>
      <c r="H34" s="4">
        <v>1</v>
      </c>
      <c r="I34" s="4">
        <v>3</v>
      </c>
      <c r="J34" s="4">
        <v>3</v>
      </c>
      <c r="K34" s="4" t="s">
        <v>30</v>
      </c>
      <c r="L34" s="4">
        <v>2889.45</v>
      </c>
      <c r="M34" s="4">
        <v>2889.45</v>
      </c>
      <c r="N34" s="4" t="s">
        <v>199</v>
      </c>
      <c r="O34" s="4" t="s">
        <v>32</v>
      </c>
      <c r="P34" s="4" t="s">
        <v>33</v>
      </c>
      <c r="Q34" s="4">
        <v>0</v>
      </c>
      <c r="R34" s="8">
        <v>45252</v>
      </c>
      <c r="S34" s="6">
        <v>45297</v>
      </c>
      <c r="T34" s="4" t="s">
        <v>34</v>
      </c>
      <c r="U34" s="4">
        <v>2889.45</v>
      </c>
      <c r="V34" s="4">
        <v>0</v>
      </c>
      <c r="W34" s="4">
        <v>0</v>
      </c>
      <c r="X34" s="4" t="s">
        <v>200</v>
      </c>
      <c r="Y34" s="4" t="s">
        <v>36</v>
      </c>
    </row>
    <row r="35" s="4" customFormat="1" spans="1:25">
      <c r="A35" s="4" t="s">
        <v>196</v>
      </c>
      <c r="B35" s="4" t="s">
        <v>26</v>
      </c>
      <c r="C35" s="4" t="s">
        <v>54</v>
      </c>
      <c r="D35" s="4" t="s">
        <v>197</v>
      </c>
      <c r="E35" s="4" t="s">
        <v>198</v>
      </c>
      <c r="F35" s="6">
        <v>45291</v>
      </c>
      <c r="G35" s="6">
        <v>45294</v>
      </c>
      <c r="H35" s="4">
        <v>1</v>
      </c>
      <c r="I35" s="4">
        <v>3</v>
      </c>
      <c r="J35" s="4">
        <v>3</v>
      </c>
      <c r="K35" s="4" t="s">
        <v>30</v>
      </c>
      <c r="L35" s="4">
        <v>-2889.45</v>
      </c>
      <c r="M35" s="4">
        <v>-2889.45</v>
      </c>
      <c r="N35" s="4" t="s">
        <v>199</v>
      </c>
      <c r="O35" s="4" t="s">
        <v>32</v>
      </c>
      <c r="P35" s="4" t="s">
        <v>33</v>
      </c>
      <c r="Q35" s="4">
        <v>0</v>
      </c>
      <c r="R35" s="8">
        <v>45252</v>
      </c>
      <c r="S35" s="6">
        <v>45297</v>
      </c>
      <c r="T35" s="4" t="s">
        <v>34</v>
      </c>
      <c r="U35" s="4">
        <v>-2889.45</v>
      </c>
      <c r="V35" s="4">
        <v>0</v>
      </c>
      <c r="W35" s="4">
        <v>0</v>
      </c>
      <c r="X35" s="4" t="s">
        <v>200</v>
      </c>
      <c r="Y35" s="4" t="s">
        <v>36</v>
      </c>
    </row>
    <row r="36" s="4" customFormat="1" spans="1:25">
      <c r="A36" s="4" t="s">
        <v>156</v>
      </c>
      <c r="B36" s="4" t="s">
        <v>26</v>
      </c>
      <c r="C36" s="4" t="s">
        <v>54</v>
      </c>
      <c r="D36" s="4" t="s">
        <v>157</v>
      </c>
      <c r="E36" s="4" t="s">
        <v>158</v>
      </c>
      <c r="F36" s="6">
        <v>45292</v>
      </c>
      <c r="G36" s="6">
        <v>45294</v>
      </c>
      <c r="H36" s="4">
        <v>1</v>
      </c>
      <c r="I36" s="4">
        <v>2</v>
      </c>
      <c r="J36" s="4">
        <v>2</v>
      </c>
      <c r="K36" s="4" t="s">
        <v>30</v>
      </c>
      <c r="L36" s="4">
        <v>-1564.33</v>
      </c>
      <c r="M36" s="4">
        <v>-1564.33</v>
      </c>
      <c r="N36" s="4" t="s">
        <v>159</v>
      </c>
      <c r="O36" s="4" t="s">
        <v>32</v>
      </c>
      <c r="P36" s="4" t="s">
        <v>33</v>
      </c>
      <c r="Q36" s="4">
        <v>0</v>
      </c>
      <c r="R36" s="8">
        <v>45246.0000115741</v>
      </c>
      <c r="S36" s="6">
        <v>45297</v>
      </c>
      <c r="T36" s="4" t="s">
        <v>34</v>
      </c>
      <c r="U36" s="4">
        <v>-1564.33</v>
      </c>
      <c r="V36" s="4">
        <v>0</v>
      </c>
      <c r="W36" s="4">
        <v>0</v>
      </c>
      <c r="X36" s="4" t="s">
        <v>160</v>
      </c>
      <c r="Y36" s="4" t="s">
        <v>161</v>
      </c>
    </row>
    <row r="37" s="4" customFormat="1" spans="1:25">
      <c r="A37" s="4" t="s">
        <v>117</v>
      </c>
      <c r="B37" s="4" t="s">
        <v>26</v>
      </c>
      <c r="C37" s="4" t="s">
        <v>54</v>
      </c>
      <c r="D37" s="4" t="s">
        <v>118</v>
      </c>
      <c r="E37" s="4" t="s">
        <v>119</v>
      </c>
      <c r="F37" s="6">
        <v>45291</v>
      </c>
      <c r="G37" s="6">
        <v>45294</v>
      </c>
      <c r="H37" s="4">
        <v>1</v>
      </c>
      <c r="I37" s="4">
        <v>3</v>
      </c>
      <c r="J37" s="4">
        <v>3</v>
      </c>
      <c r="K37" s="4" t="s">
        <v>30</v>
      </c>
      <c r="L37" s="4">
        <v>-6701.22</v>
      </c>
      <c r="M37" s="4">
        <v>-6701.22</v>
      </c>
      <c r="N37" s="4" t="s">
        <v>120</v>
      </c>
      <c r="O37" s="4" t="s">
        <v>32</v>
      </c>
      <c r="P37" s="4" t="s">
        <v>33</v>
      </c>
      <c r="Q37" s="4">
        <v>0</v>
      </c>
      <c r="R37" s="8">
        <v>45229</v>
      </c>
      <c r="S37" s="6">
        <v>45297</v>
      </c>
      <c r="T37" s="4" t="s">
        <v>34</v>
      </c>
      <c r="U37" s="4">
        <v>-6701.22</v>
      </c>
      <c r="V37" s="4">
        <v>0</v>
      </c>
      <c r="W37" s="4">
        <v>0</v>
      </c>
      <c r="X37" s="4" t="s">
        <v>121</v>
      </c>
      <c r="Y37" s="4" t="s">
        <v>36</v>
      </c>
    </row>
    <row r="38" s="4" customFormat="1" spans="1:25">
      <c r="A38" s="4" t="s">
        <v>128</v>
      </c>
      <c r="B38" s="4" t="s">
        <v>26</v>
      </c>
      <c r="C38" s="4" t="s">
        <v>54</v>
      </c>
      <c r="D38" s="4" t="s">
        <v>129</v>
      </c>
      <c r="E38" s="4" t="s">
        <v>130</v>
      </c>
      <c r="F38" s="6">
        <v>45292</v>
      </c>
      <c r="G38" s="6">
        <v>45294</v>
      </c>
      <c r="H38" s="4">
        <v>1</v>
      </c>
      <c r="I38" s="4">
        <v>2</v>
      </c>
      <c r="J38" s="4">
        <v>2</v>
      </c>
      <c r="K38" s="4" t="s">
        <v>30</v>
      </c>
      <c r="L38" s="4">
        <v>-1562.66</v>
      </c>
      <c r="M38" s="4">
        <v>-1562.66</v>
      </c>
      <c r="N38" s="4" t="s">
        <v>131</v>
      </c>
      <c r="O38" s="4" t="s">
        <v>32</v>
      </c>
      <c r="P38" s="4" t="s">
        <v>33</v>
      </c>
      <c r="Q38" s="4">
        <v>0</v>
      </c>
      <c r="R38" s="8">
        <v>45238.0000115741</v>
      </c>
      <c r="S38" s="6">
        <v>45297</v>
      </c>
      <c r="T38" s="4" t="s">
        <v>34</v>
      </c>
      <c r="U38" s="4">
        <v>-1562.66</v>
      </c>
      <c r="V38" s="4">
        <v>0</v>
      </c>
      <c r="W38" s="4">
        <v>0</v>
      </c>
      <c r="X38" s="4" t="s">
        <v>132</v>
      </c>
      <c r="Y38" s="4" t="s">
        <v>36</v>
      </c>
    </row>
    <row r="39" s="4" customFormat="1" spans="1:25">
      <c r="A39" s="4" t="s">
        <v>145</v>
      </c>
      <c r="B39" s="4" t="s">
        <v>26</v>
      </c>
      <c r="C39" s="4" t="s">
        <v>54</v>
      </c>
      <c r="D39" s="4" t="s">
        <v>146</v>
      </c>
      <c r="E39" s="4" t="s">
        <v>147</v>
      </c>
      <c r="F39" s="6">
        <v>45293</v>
      </c>
      <c r="G39" s="6">
        <v>45294</v>
      </c>
      <c r="H39" s="4">
        <v>1</v>
      </c>
      <c r="I39" s="4">
        <v>1</v>
      </c>
      <c r="J39" s="4">
        <v>1</v>
      </c>
      <c r="K39" s="4" t="s">
        <v>30</v>
      </c>
      <c r="L39" s="4">
        <v>-1789.61</v>
      </c>
      <c r="M39" s="4">
        <v>-1789.61</v>
      </c>
      <c r="N39" s="4" t="s">
        <v>148</v>
      </c>
      <c r="O39" s="4" t="s">
        <v>32</v>
      </c>
      <c r="P39" s="4" t="s">
        <v>33</v>
      </c>
      <c r="Q39" s="4">
        <v>0</v>
      </c>
      <c r="R39" s="8">
        <v>45243</v>
      </c>
      <c r="S39" s="6">
        <v>45297</v>
      </c>
      <c r="T39" s="4" t="s">
        <v>34</v>
      </c>
      <c r="U39" s="4">
        <v>-1789.61</v>
      </c>
      <c r="V39" s="4">
        <v>0</v>
      </c>
      <c r="W39" s="4">
        <v>0</v>
      </c>
      <c r="X39" s="4" t="s">
        <v>149</v>
      </c>
      <c r="Y39" s="4" t="s">
        <v>36</v>
      </c>
    </row>
    <row r="40" s="4" customFormat="1" spans="1:25">
      <c r="A40" s="4" t="s">
        <v>201</v>
      </c>
      <c r="B40" s="4" t="s">
        <v>26</v>
      </c>
      <c r="C40" s="4" t="s">
        <v>27</v>
      </c>
      <c r="D40" s="4" t="s">
        <v>202</v>
      </c>
      <c r="E40" s="4" t="s">
        <v>203</v>
      </c>
      <c r="F40" s="6">
        <v>45288</v>
      </c>
      <c r="G40" s="6">
        <v>45294</v>
      </c>
      <c r="H40" s="4">
        <v>1</v>
      </c>
      <c r="I40" s="4">
        <v>6</v>
      </c>
      <c r="J40" s="4">
        <v>6</v>
      </c>
      <c r="K40" s="4" t="s">
        <v>30</v>
      </c>
      <c r="L40" s="4">
        <v>14066.1</v>
      </c>
      <c r="M40" s="4">
        <v>14066.1</v>
      </c>
      <c r="N40" s="4" t="s">
        <v>204</v>
      </c>
      <c r="O40" s="4" t="s">
        <v>32</v>
      </c>
      <c r="P40" s="4" t="s">
        <v>33</v>
      </c>
      <c r="Q40" s="4">
        <v>0</v>
      </c>
      <c r="R40" s="8">
        <v>45265.0000115741</v>
      </c>
      <c r="S40" s="6">
        <v>45297</v>
      </c>
      <c r="T40" s="4" t="s">
        <v>34</v>
      </c>
      <c r="U40" s="4">
        <v>14066.1</v>
      </c>
      <c r="V40" s="4">
        <v>0</v>
      </c>
      <c r="W40" s="4">
        <v>0</v>
      </c>
      <c r="X40" s="4" t="s">
        <v>205</v>
      </c>
      <c r="Y40" s="4" t="s">
        <v>36</v>
      </c>
    </row>
    <row r="41" s="4" customFormat="1" spans="1:25">
      <c r="A41" s="4" t="s">
        <v>201</v>
      </c>
      <c r="B41" s="4" t="s">
        <v>26</v>
      </c>
      <c r="C41" s="4" t="s">
        <v>54</v>
      </c>
      <c r="D41" s="4" t="s">
        <v>202</v>
      </c>
      <c r="E41" s="4" t="s">
        <v>203</v>
      </c>
      <c r="F41" s="6">
        <v>45288</v>
      </c>
      <c r="G41" s="6">
        <v>45294</v>
      </c>
      <c r="H41" s="4">
        <v>1</v>
      </c>
      <c r="I41" s="4">
        <v>6</v>
      </c>
      <c r="J41" s="4">
        <v>6</v>
      </c>
      <c r="K41" s="4" t="s">
        <v>30</v>
      </c>
      <c r="L41" s="4">
        <v>-14066.1</v>
      </c>
      <c r="M41" s="4">
        <v>-14066.1</v>
      </c>
      <c r="N41" s="4" t="s">
        <v>204</v>
      </c>
      <c r="O41" s="4" t="s">
        <v>32</v>
      </c>
      <c r="P41" s="4" t="s">
        <v>33</v>
      </c>
      <c r="Q41" s="4">
        <v>0</v>
      </c>
      <c r="R41" s="8">
        <v>45265.0000115741</v>
      </c>
      <c r="S41" s="6">
        <v>45297</v>
      </c>
      <c r="T41" s="4" t="s">
        <v>34</v>
      </c>
      <c r="U41" s="4">
        <v>-14066.1</v>
      </c>
      <c r="V41" s="4">
        <v>0</v>
      </c>
      <c r="W41" s="4">
        <v>0</v>
      </c>
      <c r="X41" s="4" t="s">
        <v>205</v>
      </c>
      <c r="Y41" s="4" t="s">
        <v>36</v>
      </c>
    </row>
    <row r="42" s="4" customFormat="1" spans="1:25">
      <c r="A42" s="4" t="s">
        <v>206</v>
      </c>
      <c r="B42" s="4" t="s">
        <v>26</v>
      </c>
      <c r="C42" s="4" t="s">
        <v>27</v>
      </c>
      <c r="D42" s="4" t="s">
        <v>207</v>
      </c>
      <c r="E42" s="4" t="s">
        <v>208</v>
      </c>
      <c r="F42" s="6">
        <v>45293</v>
      </c>
      <c r="G42" s="6">
        <v>45294</v>
      </c>
      <c r="H42" s="4">
        <v>1</v>
      </c>
      <c r="I42" s="4">
        <v>1</v>
      </c>
      <c r="J42" s="4">
        <v>1</v>
      </c>
      <c r="K42" s="4" t="s">
        <v>30</v>
      </c>
      <c r="L42" s="4">
        <v>542.66</v>
      </c>
      <c r="M42" s="4">
        <v>542.66</v>
      </c>
      <c r="N42" s="4" t="s">
        <v>209</v>
      </c>
      <c r="O42" s="4" t="s">
        <v>32</v>
      </c>
      <c r="P42" s="4" t="s">
        <v>33</v>
      </c>
      <c r="Q42" s="4">
        <v>0</v>
      </c>
      <c r="R42" s="8">
        <v>45243</v>
      </c>
      <c r="S42" s="6">
        <v>45297</v>
      </c>
      <c r="T42" s="4" t="s">
        <v>34</v>
      </c>
      <c r="U42" s="4">
        <v>542.66</v>
      </c>
      <c r="V42" s="4">
        <v>0</v>
      </c>
      <c r="W42" s="4">
        <v>0</v>
      </c>
      <c r="X42" s="4" t="s">
        <v>210</v>
      </c>
      <c r="Y42" s="4" t="s">
        <v>211</v>
      </c>
    </row>
    <row r="43" s="4" customFormat="1" spans="1:25">
      <c r="A43" s="4" t="s">
        <v>212</v>
      </c>
      <c r="B43" s="4" t="s">
        <v>26</v>
      </c>
      <c r="C43" s="4" t="s">
        <v>27</v>
      </c>
      <c r="D43" s="4" t="s">
        <v>213</v>
      </c>
      <c r="E43" s="4" t="s">
        <v>214</v>
      </c>
      <c r="F43" s="6">
        <v>45293</v>
      </c>
      <c r="G43" s="6">
        <v>45294</v>
      </c>
      <c r="H43" s="4">
        <v>2</v>
      </c>
      <c r="I43" s="4">
        <v>1</v>
      </c>
      <c r="J43" s="4">
        <v>2</v>
      </c>
      <c r="K43" s="4" t="s">
        <v>30</v>
      </c>
      <c r="L43" s="4">
        <v>3845.14</v>
      </c>
      <c r="M43" s="4">
        <v>3845.14</v>
      </c>
      <c r="N43" s="4" t="s">
        <v>215</v>
      </c>
      <c r="O43" s="4" t="s">
        <v>32</v>
      </c>
      <c r="P43" s="4" t="s">
        <v>33</v>
      </c>
      <c r="Q43" s="4">
        <v>0</v>
      </c>
      <c r="R43" s="8">
        <v>45289</v>
      </c>
      <c r="S43" s="6">
        <v>45297</v>
      </c>
      <c r="T43" s="4" t="s">
        <v>34</v>
      </c>
      <c r="U43" s="4">
        <v>3845.14</v>
      </c>
      <c r="V43" s="4">
        <v>0</v>
      </c>
      <c r="W43" s="4">
        <v>0</v>
      </c>
      <c r="X43" s="4" t="s">
        <v>216</v>
      </c>
      <c r="Y43" s="4" t="s">
        <v>217</v>
      </c>
    </row>
    <row r="44" s="4" customFormat="1" spans="1:25">
      <c r="A44" s="4" t="s">
        <v>218</v>
      </c>
      <c r="B44" s="4" t="s">
        <v>26</v>
      </c>
      <c r="C44" s="4" t="s">
        <v>27</v>
      </c>
      <c r="D44" s="4" t="s">
        <v>219</v>
      </c>
      <c r="E44" s="4" t="s">
        <v>220</v>
      </c>
      <c r="F44" s="6">
        <v>45292</v>
      </c>
      <c r="G44" s="6">
        <v>45294</v>
      </c>
      <c r="H44" s="4">
        <v>1</v>
      </c>
      <c r="I44" s="4">
        <v>2</v>
      </c>
      <c r="J44" s="4">
        <v>2</v>
      </c>
      <c r="K44" s="4" t="s">
        <v>30</v>
      </c>
      <c r="L44" s="4">
        <v>718.52</v>
      </c>
      <c r="M44" s="4">
        <v>718.52</v>
      </c>
      <c r="N44" s="4" t="s">
        <v>221</v>
      </c>
      <c r="O44" s="4" t="s">
        <v>32</v>
      </c>
      <c r="P44" s="4" t="s">
        <v>33</v>
      </c>
      <c r="Q44" s="4">
        <v>0</v>
      </c>
      <c r="R44" s="8">
        <v>45291.0000115741</v>
      </c>
      <c r="S44" s="6">
        <v>45297</v>
      </c>
      <c r="T44" s="4" t="s">
        <v>34</v>
      </c>
      <c r="U44" s="4">
        <v>718.52</v>
      </c>
      <c r="V44" s="4">
        <v>0</v>
      </c>
      <c r="W44" s="4">
        <v>0</v>
      </c>
      <c r="X44" s="4" t="s">
        <v>222</v>
      </c>
      <c r="Y44" s="4" t="s">
        <v>223</v>
      </c>
    </row>
    <row r="45" s="4" customFormat="1" spans="1:25">
      <c r="A45" s="4" t="s">
        <v>184</v>
      </c>
      <c r="B45" s="4" t="s">
        <v>26</v>
      </c>
      <c r="C45" s="4" t="s">
        <v>54</v>
      </c>
      <c r="D45" s="4" t="s">
        <v>185</v>
      </c>
      <c r="E45" s="4" t="s">
        <v>186</v>
      </c>
      <c r="F45" s="6">
        <v>45293</v>
      </c>
      <c r="G45" s="6">
        <v>45294</v>
      </c>
      <c r="H45" s="4">
        <v>1</v>
      </c>
      <c r="I45" s="4">
        <v>1</v>
      </c>
      <c r="J45" s="4">
        <v>1</v>
      </c>
      <c r="K45" s="4" t="s">
        <v>30</v>
      </c>
      <c r="L45" s="4">
        <v>-574.03</v>
      </c>
      <c r="M45" s="4">
        <v>-574.03</v>
      </c>
      <c r="N45" s="4" t="s">
        <v>187</v>
      </c>
      <c r="O45" s="4" t="s">
        <v>32</v>
      </c>
      <c r="P45" s="4" t="s">
        <v>33</v>
      </c>
      <c r="Q45" s="4">
        <v>0</v>
      </c>
      <c r="R45" s="8">
        <v>45249.0000115741</v>
      </c>
      <c r="S45" s="6">
        <v>45297</v>
      </c>
      <c r="T45" s="4" t="s">
        <v>34</v>
      </c>
      <c r="U45" s="4">
        <v>-574.03</v>
      </c>
      <c r="V45" s="4">
        <v>0</v>
      </c>
      <c r="W45" s="4">
        <v>0</v>
      </c>
      <c r="X45" s="4" t="s">
        <v>188</v>
      </c>
      <c r="Y45" s="4" t="s">
        <v>189</v>
      </c>
    </row>
    <row r="46" s="4" customFormat="1" spans="1:25">
      <c r="A46" s="4" t="s">
        <v>224</v>
      </c>
      <c r="B46" s="4" t="s">
        <v>26</v>
      </c>
      <c r="C46" s="4" t="s">
        <v>225</v>
      </c>
      <c r="D46" s="4" t="s">
        <v>226</v>
      </c>
      <c r="E46" s="4" t="s">
        <v>227</v>
      </c>
      <c r="F46" s="6">
        <v>45166</v>
      </c>
      <c r="G46" s="6">
        <v>45167</v>
      </c>
      <c r="H46" s="4">
        <v>1</v>
      </c>
      <c r="I46" s="4">
        <v>1</v>
      </c>
      <c r="J46" s="4">
        <v>1</v>
      </c>
      <c r="K46" s="4" t="s">
        <v>30</v>
      </c>
      <c r="L46" s="4">
        <v>2386.98</v>
      </c>
      <c r="M46" s="4">
        <v>2386.98</v>
      </c>
      <c r="N46" s="4" t="s">
        <v>228</v>
      </c>
      <c r="O46" s="4" t="s">
        <v>32</v>
      </c>
      <c r="P46" s="4" t="s">
        <v>33</v>
      </c>
      <c r="Q46" s="4">
        <v>0</v>
      </c>
      <c r="R46" s="8">
        <v>45166.2185416667</v>
      </c>
      <c r="S46" s="6">
        <v>45297</v>
      </c>
      <c r="T46" s="4" t="s">
        <v>34</v>
      </c>
      <c r="U46" s="4">
        <v>2386.98</v>
      </c>
      <c r="V46" s="4">
        <v>0</v>
      </c>
      <c r="W46" s="4">
        <v>0</v>
      </c>
      <c r="X46" s="4" t="s">
        <v>229</v>
      </c>
      <c r="Y46" s="4" t="s">
        <v>230</v>
      </c>
    </row>
    <row r="47" s="4" customFormat="1" spans="1:25">
      <c r="A47" s="4" t="s">
        <v>231</v>
      </c>
      <c r="B47" s="4" t="s">
        <v>26</v>
      </c>
      <c r="C47" s="4" t="s">
        <v>225</v>
      </c>
      <c r="D47" s="4" t="s">
        <v>232</v>
      </c>
      <c r="E47" s="4" t="s">
        <v>233</v>
      </c>
      <c r="F47" s="6">
        <v>45162</v>
      </c>
      <c r="G47" s="6">
        <v>45165</v>
      </c>
      <c r="H47" s="4">
        <v>1</v>
      </c>
      <c r="I47" s="4">
        <v>3</v>
      </c>
      <c r="J47" s="4">
        <v>3</v>
      </c>
      <c r="K47" s="4" t="s">
        <v>30</v>
      </c>
      <c r="L47" s="4">
        <v>541.13</v>
      </c>
      <c r="M47" s="4">
        <v>541.13</v>
      </c>
      <c r="N47" s="4" t="s">
        <v>234</v>
      </c>
      <c r="O47" s="4" t="s">
        <v>32</v>
      </c>
      <c r="P47" s="4" t="s">
        <v>33</v>
      </c>
      <c r="Q47" s="4">
        <v>0</v>
      </c>
      <c r="R47" s="8">
        <v>45148.5041087963</v>
      </c>
      <c r="S47" s="6">
        <v>45297</v>
      </c>
      <c r="T47" s="4" t="s">
        <v>34</v>
      </c>
      <c r="U47" s="4">
        <v>541.13</v>
      </c>
      <c r="V47" s="4">
        <v>0</v>
      </c>
      <c r="W47" s="4">
        <v>0</v>
      </c>
      <c r="X47" s="4" t="s">
        <v>235</v>
      </c>
      <c r="Y47" s="4" t="s">
        <v>236</v>
      </c>
    </row>
    <row r="48" s="4" customFormat="1" spans="1:25">
      <c r="A48" s="4" t="s">
        <v>237</v>
      </c>
      <c r="B48" s="4" t="s">
        <v>26</v>
      </c>
      <c r="C48" s="4" t="s">
        <v>225</v>
      </c>
      <c r="D48" s="4" t="s">
        <v>238</v>
      </c>
      <c r="E48" s="4" t="s">
        <v>152</v>
      </c>
      <c r="F48" s="6">
        <v>45217</v>
      </c>
      <c r="G48" s="6">
        <v>45222</v>
      </c>
      <c r="H48" s="4">
        <v>1</v>
      </c>
      <c r="I48" s="4">
        <v>5</v>
      </c>
      <c r="J48" s="4">
        <v>5</v>
      </c>
      <c r="K48" s="4" t="s">
        <v>30</v>
      </c>
      <c r="L48" s="4">
        <v>2656.9</v>
      </c>
      <c r="M48" s="4">
        <v>2656.9</v>
      </c>
      <c r="N48" s="4" t="s">
        <v>239</v>
      </c>
      <c r="O48" s="4" t="s">
        <v>32</v>
      </c>
      <c r="P48" s="4" t="s">
        <v>33</v>
      </c>
      <c r="Q48" s="4">
        <v>0</v>
      </c>
      <c r="R48" s="8">
        <v>45190.03</v>
      </c>
      <c r="S48" s="6">
        <v>45297</v>
      </c>
      <c r="T48" s="4" t="s">
        <v>34</v>
      </c>
      <c r="U48" s="4">
        <v>2656.9</v>
      </c>
      <c r="V48" s="4">
        <v>0</v>
      </c>
      <c r="W48" s="4">
        <v>0</v>
      </c>
      <c r="X48" s="4" t="s">
        <v>240</v>
      </c>
      <c r="Y48" s="4" t="s">
        <v>241</v>
      </c>
    </row>
    <row r="49" s="4" customFormat="1" spans="1:25">
      <c r="A49" s="4" t="s">
        <v>242</v>
      </c>
      <c r="B49" s="4" t="s">
        <v>26</v>
      </c>
      <c r="C49" s="4" t="s">
        <v>225</v>
      </c>
      <c r="D49" s="4" t="s">
        <v>243</v>
      </c>
      <c r="E49" s="4" t="s">
        <v>244</v>
      </c>
      <c r="F49" s="6">
        <v>45195</v>
      </c>
      <c r="G49" s="6">
        <v>45198</v>
      </c>
      <c r="H49" s="4">
        <v>1</v>
      </c>
      <c r="I49" s="4">
        <v>3</v>
      </c>
      <c r="J49" s="4">
        <v>3</v>
      </c>
      <c r="K49" s="4" t="s">
        <v>30</v>
      </c>
      <c r="L49" s="4">
        <v>4921.62</v>
      </c>
      <c r="M49" s="4">
        <v>4921.62</v>
      </c>
      <c r="N49" s="4" t="s">
        <v>245</v>
      </c>
      <c r="O49" s="4" t="s">
        <v>32</v>
      </c>
      <c r="P49" s="4" t="s">
        <v>33</v>
      </c>
      <c r="Q49" s="4">
        <v>0</v>
      </c>
      <c r="R49" s="8">
        <v>45143.0110185185</v>
      </c>
      <c r="S49" s="6">
        <v>45297</v>
      </c>
      <c r="T49" s="4" t="s">
        <v>34</v>
      </c>
      <c r="U49" s="4">
        <v>4921.62</v>
      </c>
      <c r="V49" s="4">
        <v>0</v>
      </c>
      <c r="W49" s="4">
        <v>0</v>
      </c>
      <c r="X49" s="4" t="s">
        <v>246</v>
      </c>
      <c r="Y49" s="4" t="s">
        <v>247</v>
      </c>
    </row>
    <row r="50" s="4" customFormat="1" spans="1:25">
      <c r="A50" s="4" t="s">
        <v>248</v>
      </c>
      <c r="B50" s="4" t="s">
        <v>26</v>
      </c>
      <c r="C50" s="4" t="s">
        <v>249</v>
      </c>
      <c r="D50" s="4" t="s">
        <v>250</v>
      </c>
      <c r="E50" s="4" t="s">
        <v>251</v>
      </c>
      <c r="F50" s="6">
        <v>45157</v>
      </c>
      <c r="G50" s="6">
        <v>45158</v>
      </c>
      <c r="H50" s="4">
        <v>1</v>
      </c>
      <c r="I50" s="4">
        <v>1</v>
      </c>
      <c r="J50" s="4">
        <v>1</v>
      </c>
      <c r="K50" s="4" t="s">
        <v>30</v>
      </c>
      <c r="L50" s="4">
        <v>-708.28</v>
      </c>
      <c r="M50" s="4">
        <v>-708.28</v>
      </c>
      <c r="N50" s="4" t="s">
        <v>252</v>
      </c>
      <c r="O50" s="4" t="s">
        <v>32</v>
      </c>
      <c r="P50" s="4" t="s">
        <v>33</v>
      </c>
      <c r="Q50" s="4">
        <v>0</v>
      </c>
      <c r="R50" s="8">
        <v>45142.8375925926</v>
      </c>
      <c r="S50" s="6">
        <v>45297</v>
      </c>
      <c r="U50" s="4">
        <v>0</v>
      </c>
      <c r="V50" s="4">
        <v>0</v>
      </c>
      <c r="W50" s="4">
        <v>0</v>
      </c>
      <c r="X50" s="4" t="s">
        <v>253</v>
      </c>
      <c r="Y50" s="4" t="s">
        <v>254</v>
      </c>
    </row>
    <row r="51" s="4" customFormat="1" spans="1:25">
      <c r="A51" s="4" t="s">
        <v>255</v>
      </c>
      <c r="B51" s="4" t="s">
        <v>26</v>
      </c>
      <c r="C51" s="4" t="s">
        <v>249</v>
      </c>
      <c r="D51" s="4" t="s">
        <v>256</v>
      </c>
      <c r="E51" s="4" t="s">
        <v>257</v>
      </c>
      <c r="F51" s="6">
        <v>45288</v>
      </c>
      <c r="G51" s="6">
        <v>45290</v>
      </c>
      <c r="H51" s="4">
        <v>1</v>
      </c>
      <c r="I51" s="4">
        <v>2</v>
      </c>
      <c r="J51" s="4">
        <v>2</v>
      </c>
      <c r="K51" s="4" t="s">
        <v>30</v>
      </c>
      <c r="L51" s="4">
        <v>-512.05</v>
      </c>
      <c r="M51" s="4">
        <v>-512.05</v>
      </c>
      <c r="N51" s="4" t="s">
        <v>258</v>
      </c>
      <c r="O51" s="4" t="s">
        <v>32</v>
      </c>
      <c r="P51" s="4" t="s">
        <v>33</v>
      </c>
      <c r="Q51" s="4">
        <v>0</v>
      </c>
      <c r="R51" s="8">
        <v>45156.8752893519</v>
      </c>
      <c r="S51" s="6">
        <v>45297</v>
      </c>
      <c r="U51" s="4">
        <v>0</v>
      </c>
      <c r="V51" s="4">
        <v>0</v>
      </c>
      <c r="W51" s="4">
        <v>0</v>
      </c>
      <c r="X51" s="4" t="s">
        <v>259</v>
      </c>
      <c r="Y51" s="4" t="s">
        <v>260</v>
      </c>
    </row>
    <row r="52" s="4" customFormat="1" spans="1:25">
      <c r="A52" s="4" t="s">
        <v>261</v>
      </c>
      <c r="B52" s="4" t="s">
        <v>26</v>
      </c>
      <c r="C52" s="4" t="s">
        <v>249</v>
      </c>
      <c r="D52" s="4" t="s">
        <v>262</v>
      </c>
      <c r="E52" s="4" t="s">
        <v>263</v>
      </c>
      <c r="F52" s="6">
        <v>45292</v>
      </c>
      <c r="G52" s="6">
        <v>45293</v>
      </c>
      <c r="H52" s="4">
        <v>1</v>
      </c>
      <c r="I52" s="4">
        <v>1</v>
      </c>
      <c r="J52" s="4">
        <v>1</v>
      </c>
      <c r="K52" s="4" t="s">
        <v>30</v>
      </c>
      <c r="L52" s="4">
        <v>-260.77</v>
      </c>
      <c r="M52" s="4">
        <v>-260.77</v>
      </c>
      <c r="N52" s="4" t="s">
        <v>264</v>
      </c>
      <c r="O52" s="4" t="s">
        <v>32</v>
      </c>
      <c r="P52" s="4" t="s">
        <v>33</v>
      </c>
      <c r="Q52" s="4">
        <v>0</v>
      </c>
      <c r="R52" s="8">
        <v>45243.4320486111</v>
      </c>
      <c r="S52" s="6">
        <v>45297</v>
      </c>
      <c r="U52" s="4">
        <v>0</v>
      </c>
      <c r="V52" s="4">
        <v>0</v>
      </c>
      <c r="W52" s="4">
        <v>0</v>
      </c>
      <c r="X52" s="4" t="s">
        <v>265</v>
      </c>
      <c r="Y52" s="4" t="s">
        <v>36</v>
      </c>
    </row>
    <row r="53" s="4" customFormat="1" spans="1:25">
      <c r="A53" s="4" t="s">
        <v>266</v>
      </c>
      <c r="B53" s="4" t="s">
        <v>26</v>
      </c>
      <c r="C53" s="4" t="s">
        <v>249</v>
      </c>
      <c r="D53" s="4" t="s">
        <v>262</v>
      </c>
      <c r="E53" s="4" t="s">
        <v>263</v>
      </c>
      <c r="F53" s="6">
        <v>45292</v>
      </c>
      <c r="G53" s="6">
        <v>45293</v>
      </c>
      <c r="H53" s="4">
        <v>1</v>
      </c>
      <c r="I53" s="4">
        <v>1</v>
      </c>
      <c r="J53" s="4">
        <v>1</v>
      </c>
      <c r="K53" s="4" t="s">
        <v>30</v>
      </c>
      <c r="L53" s="4">
        <v>-260.77</v>
      </c>
      <c r="M53" s="4">
        <v>-260.77</v>
      </c>
      <c r="N53" s="4" t="s">
        <v>267</v>
      </c>
      <c r="O53" s="4" t="s">
        <v>32</v>
      </c>
      <c r="P53" s="4" t="s">
        <v>33</v>
      </c>
      <c r="Q53" s="4">
        <v>0</v>
      </c>
      <c r="R53" s="8">
        <v>45243.4357175926</v>
      </c>
      <c r="S53" s="6">
        <v>45297</v>
      </c>
      <c r="U53" s="4">
        <v>0</v>
      </c>
      <c r="V53" s="4">
        <v>0</v>
      </c>
      <c r="W53" s="4">
        <v>0</v>
      </c>
      <c r="X53" s="4" t="s">
        <v>268</v>
      </c>
      <c r="Y53" s="4" t="s">
        <v>36</v>
      </c>
    </row>
    <row r="54" s="4" customFormat="1" spans="1:25">
      <c r="A54" s="4" t="s">
        <v>269</v>
      </c>
      <c r="B54" s="4" t="s">
        <v>26</v>
      </c>
      <c r="C54" s="4" t="s">
        <v>249</v>
      </c>
      <c r="D54" s="4" t="s">
        <v>270</v>
      </c>
      <c r="E54" s="4" t="s">
        <v>271</v>
      </c>
      <c r="F54" s="6">
        <v>45268</v>
      </c>
      <c r="G54" s="6">
        <v>45272</v>
      </c>
      <c r="H54" s="4">
        <v>1</v>
      </c>
      <c r="I54" s="4">
        <v>4</v>
      </c>
      <c r="J54" s="4">
        <v>4</v>
      </c>
      <c r="K54" s="4" t="s">
        <v>30</v>
      </c>
      <c r="L54" s="4">
        <v>-1103.52</v>
      </c>
      <c r="M54" s="4">
        <v>-1103.52</v>
      </c>
      <c r="N54" s="4" t="s">
        <v>272</v>
      </c>
      <c r="O54" s="4" t="s">
        <v>32</v>
      </c>
      <c r="P54" s="4" t="s">
        <v>33</v>
      </c>
      <c r="Q54" s="4">
        <v>0</v>
      </c>
      <c r="R54" s="8">
        <v>45245.1697800926</v>
      </c>
      <c r="S54" s="6">
        <v>45297</v>
      </c>
      <c r="U54" s="4">
        <v>0</v>
      </c>
      <c r="V54" s="4">
        <v>0</v>
      </c>
      <c r="W54" s="4">
        <v>0</v>
      </c>
      <c r="X54" s="4" t="s">
        <v>273</v>
      </c>
      <c r="Y54" s="4" t="s">
        <v>274</v>
      </c>
    </row>
    <row r="55" s="4" customFormat="1" spans="1:25">
      <c r="A55" s="4" t="s">
        <v>275</v>
      </c>
      <c r="B55" s="4" t="s">
        <v>26</v>
      </c>
      <c r="C55" s="4" t="s">
        <v>249</v>
      </c>
      <c r="D55" s="4" t="s">
        <v>276</v>
      </c>
      <c r="E55" s="4" t="s">
        <v>277</v>
      </c>
      <c r="F55" s="6">
        <v>45266</v>
      </c>
      <c r="G55" s="6">
        <v>45272</v>
      </c>
      <c r="H55" s="4">
        <v>2</v>
      </c>
      <c r="I55" s="4">
        <v>6</v>
      </c>
      <c r="J55" s="4">
        <v>12</v>
      </c>
      <c r="K55" s="4" t="s">
        <v>30</v>
      </c>
      <c r="L55" s="4">
        <v>-689.5</v>
      </c>
      <c r="M55" s="4">
        <v>-689.5</v>
      </c>
      <c r="N55" s="4" t="s">
        <v>278</v>
      </c>
      <c r="O55" s="4" t="s">
        <v>32</v>
      </c>
      <c r="P55" s="4" t="s">
        <v>33</v>
      </c>
      <c r="Q55" s="4">
        <v>0</v>
      </c>
      <c r="R55" s="8">
        <v>45254.5355902778</v>
      </c>
      <c r="S55" s="6">
        <v>45297</v>
      </c>
      <c r="U55" s="4">
        <v>0</v>
      </c>
      <c r="V55" s="4">
        <v>0</v>
      </c>
      <c r="W55" s="4">
        <v>0</v>
      </c>
      <c r="X55" s="4" t="s">
        <v>279</v>
      </c>
      <c r="Y55" s="4" t="s">
        <v>280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K54"/>
  <sheetViews>
    <sheetView tabSelected="1" workbookViewId="0">
      <selection activeCell="A52" sqref="A52:C55"/>
    </sheetView>
  </sheetViews>
  <sheetFormatPr defaultColWidth="9" defaultRowHeight="13.5"/>
  <cols>
    <col min="1" max="1" width="12.625" style="4"/>
    <col min="2" max="3" width="11.5" style="4"/>
    <col min="4" max="4" width="9.375" style="4"/>
    <col min="5" max="1634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281</v>
      </c>
    </row>
    <row r="2" s="4" customFormat="1" hidden="1" spans="1:9">
      <c r="A2" s="5">
        <v>999225658279188</v>
      </c>
      <c r="B2" s="6">
        <v>45290</v>
      </c>
      <c r="C2" s="6">
        <v>45294</v>
      </c>
      <c r="D2" s="4">
        <v>1979.76</v>
      </c>
      <c r="E2" s="4" t="str">
        <f>VLOOKUP(A2,HOP!A:L,12,0)</f>
        <v>1979.76</v>
      </c>
      <c r="F2" s="4" t="str">
        <f>VLOOKUP(A2,HOP!A:C,3,0)</f>
        <v>3699971</v>
      </c>
      <c r="G2" s="4">
        <f>D2-E2</f>
        <v>0</v>
      </c>
      <c r="H2" s="4" t="str">
        <f>$H$1&amp;F2</f>
        <v>，3699971</v>
      </c>
      <c r="I2" s="4" t="str">
        <f>VLOOKUP(A2,HOP!A:U,21,0)</f>
        <v>直连</v>
      </c>
    </row>
    <row r="3" s="4" customFormat="1" hidden="1" spans="1:9">
      <c r="A3" s="5">
        <v>999225938609962</v>
      </c>
      <c r="B3" s="6">
        <v>45292</v>
      </c>
      <c r="C3" s="6">
        <v>45294</v>
      </c>
      <c r="D3" s="4">
        <v>2505.94</v>
      </c>
      <c r="E3" s="4" t="str">
        <f>VLOOKUP(A3,HOP!A:L,12,0)</f>
        <v>2505.94</v>
      </c>
      <c r="F3" s="4" t="str">
        <f>VLOOKUP(A3,HOP!A:C,3,0)</f>
        <v>3758130</v>
      </c>
      <c r="G3" s="4">
        <f t="shared" ref="G3:G46" si="0">D3-E3</f>
        <v>0</v>
      </c>
      <c r="H3" s="4" t="str">
        <f t="shared" ref="H3:H46" si="1">$H$1&amp;F3</f>
        <v>，3758130</v>
      </c>
      <c r="I3" s="4" t="str">
        <f>VLOOKUP(A3,HOP!A:U,21,0)</f>
        <v>直采</v>
      </c>
    </row>
    <row r="4" s="4" customFormat="1" hidden="1" spans="1:9">
      <c r="A4" s="5">
        <v>999226007067798</v>
      </c>
      <c r="B4" s="6">
        <v>45289</v>
      </c>
      <c r="C4" s="6">
        <v>45294</v>
      </c>
      <c r="D4" s="4">
        <v>3740.99</v>
      </c>
      <c r="E4" s="4" t="str">
        <f>VLOOKUP(A4,HOP!A:L,12,0)</f>
        <v>3740.99</v>
      </c>
      <c r="F4" s="4" t="str">
        <f>VLOOKUP(A4,HOP!A:C,3,0)</f>
        <v>3772524</v>
      </c>
      <c r="G4" s="4">
        <f t="shared" si="0"/>
        <v>0</v>
      </c>
      <c r="H4" s="4" t="str">
        <f t="shared" si="1"/>
        <v>，3772524</v>
      </c>
      <c r="I4" s="4" t="str">
        <f>VLOOKUP(A4,HOP!A:U,21,0)</f>
        <v>直连</v>
      </c>
    </row>
    <row r="5" s="4" customFormat="1" hidden="1" spans="1:9">
      <c r="A5" s="5">
        <v>999226497965176</v>
      </c>
      <c r="B5" s="6">
        <v>45293</v>
      </c>
      <c r="C5" s="6">
        <v>45294</v>
      </c>
      <c r="D5" s="4">
        <v>0</v>
      </c>
      <c r="E5" s="4" t="e">
        <f>VLOOKUP(A5,HOP!A:L,12,0)</f>
        <v>#N/A</v>
      </c>
      <c r="F5" s="4" t="e">
        <f>VLOOKUP(A5,HOP!A:C,3,0)</f>
        <v>#N/A</v>
      </c>
      <c r="G5" s="4" t="e">
        <f t="shared" si="0"/>
        <v>#N/A</v>
      </c>
      <c r="H5" s="4" t="e">
        <f t="shared" si="1"/>
        <v>#N/A</v>
      </c>
      <c r="I5" s="4" t="e">
        <f>VLOOKUP(A5,HOP!A:U,21,0)</f>
        <v>#N/A</v>
      </c>
    </row>
    <row r="6" s="4" customFormat="1" hidden="1" spans="1:9">
      <c r="A6" s="5">
        <v>999226735107814</v>
      </c>
      <c r="B6" s="6">
        <v>45292</v>
      </c>
      <c r="C6" s="6">
        <v>45294</v>
      </c>
      <c r="D6" s="4">
        <v>1128.86</v>
      </c>
      <c r="E6" s="4" t="str">
        <f>VLOOKUP(A6,HOP!A:L,12,0)</f>
        <v>1128.86</v>
      </c>
      <c r="F6" s="4" t="str">
        <f>VLOOKUP(A6,HOP!A:C,3,0)</f>
        <v>3911156</v>
      </c>
      <c r="G6" s="4">
        <f t="shared" si="0"/>
        <v>0</v>
      </c>
      <c r="H6" s="4" t="str">
        <f t="shared" si="1"/>
        <v>，3911156</v>
      </c>
      <c r="I6" s="4" t="str">
        <f>VLOOKUP(A6,HOP!A:U,21,0)</f>
        <v>直采</v>
      </c>
    </row>
    <row r="7" s="4" customFormat="1" hidden="1" spans="1:9">
      <c r="A7" s="5">
        <v>999227300807565</v>
      </c>
      <c r="B7" s="6">
        <v>45293</v>
      </c>
      <c r="C7" s="6">
        <v>45294</v>
      </c>
      <c r="D7" s="4">
        <v>2233.76</v>
      </c>
      <c r="E7" s="4" t="str">
        <f>VLOOKUP(A7,HOP!A:L,12,0)</f>
        <v>2233.76</v>
      </c>
      <c r="F7" s="4" t="str">
        <f>VLOOKUP(A7,HOP!A:C,3,0)</f>
        <v>4040187</v>
      </c>
      <c r="G7" s="4">
        <f t="shared" si="0"/>
        <v>0</v>
      </c>
      <c r="H7" s="4" t="str">
        <f t="shared" si="1"/>
        <v>，4040187</v>
      </c>
      <c r="I7" s="4" t="str">
        <f>VLOOKUP(A7,HOP!A:U,21,0)</f>
        <v>直连</v>
      </c>
    </row>
    <row r="8" s="4" customFormat="1" hidden="1" spans="1:9">
      <c r="A8" s="5">
        <v>999227438584515</v>
      </c>
      <c r="B8" s="6">
        <v>45291</v>
      </c>
      <c r="C8" s="6">
        <v>45294</v>
      </c>
      <c r="D8" s="4">
        <v>2251.59</v>
      </c>
      <c r="E8" s="4" t="str">
        <f>VLOOKUP(A8,HOP!A:L,12,0)</f>
        <v>2251.59</v>
      </c>
      <c r="F8" s="4" t="str">
        <f>VLOOKUP(A8,HOP!A:C,3,0)</f>
        <v>4075779</v>
      </c>
      <c r="G8" s="4">
        <f t="shared" si="0"/>
        <v>0</v>
      </c>
      <c r="H8" s="4" t="str">
        <f t="shared" si="1"/>
        <v>，4075779</v>
      </c>
      <c r="I8" s="4" t="str">
        <f>VLOOKUP(A8,HOP!A:U,21,0)</f>
        <v>直连</v>
      </c>
    </row>
    <row r="9" s="4" customFormat="1" hidden="1" spans="1:9">
      <c r="A9" s="5">
        <v>999228006729329</v>
      </c>
      <c r="B9" s="6">
        <v>45290</v>
      </c>
      <c r="C9" s="6">
        <v>45294</v>
      </c>
      <c r="D9" s="4">
        <v>0</v>
      </c>
      <c r="E9" s="4" t="e">
        <f>VLOOKUP(A9,HOP!A:L,12,0)</f>
        <v>#N/A</v>
      </c>
      <c r="F9" s="4" t="e">
        <f>VLOOKUP(A9,HOP!A:C,3,0)</f>
        <v>#N/A</v>
      </c>
      <c r="G9" s="4" t="e">
        <f t="shared" si="0"/>
        <v>#N/A</v>
      </c>
      <c r="H9" s="4" t="e">
        <f t="shared" si="1"/>
        <v>#N/A</v>
      </c>
      <c r="I9" s="4" t="e">
        <f>VLOOKUP(A9,HOP!A:U,21,0)</f>
        <v>#N/A</v>
      </c>
    </row>
    <row r="10" s="4" customFormat="1" hidden="1" spans="1:9">
      <c r="A10" s="5">
        <v>999228012927452</v>
      </c>
      <c r="B10" s="6">
        <v>45290</v>
      </c>
      <c r="C10" s="6">
        <v>45294</v>
      </c>
      <c r="D10" s="4">
        <v>2461.84</v>
      </c>
      <c r="E10" s="4" t="str">
        <f>VLOOKUP(A10,HOP!A:L,12,0)</f>
        <v>2461.84</v>
      </c>
      <c r="F10" s="4" t="str">
        <f>VLOOKUP(A10,HOP!A:C,3,0)</f>
        <v>4103706</v>
      </c>
      <c r="G10" s="4">
        <f t="shared" si="0"/>
        <v>0</v>
      </c>
      <c r="H10" s="4" t="str">
        <f t="shared" si="1"/>
        <v>，4103706</v>
      </c>
      <c r="I10" s="4" t="str">
        <f>VLOOKUP(A10,HOP!A:U,21,0)</f>
        <v>直连</v>
      </c>
    </row>
    <row r="11" s="4" customFormat="1" hidden="1" spans="1:9">
      <c r="A11" s="5">
        <v>999228064126948</v>
      </c>
      <c r="B11" s="6">
        <v>45292</v>
      </c>
      <c r="C11" s="6">
        <v>45294</v>
      </c>
      <c r="D11" s="4">
        <v>738.58</v>
      </c>
      <c r="E11" s="4" t="str">
        <f>VLOOKUP(A11,HOP!A:L,12,0)</f>
        <v>738.58</v>
      </c>
      <c r="F11" s="4" t="str">
        <f>VLOOKUP(A11,HOP!A:C,3,0)</f>
        <v>4114883</v>
      </c>
      <c r="G11" s="4">
        <f t="shared" si="0"/>
        <v>0</v>
      </c>
      <c r="H11" s="4" t="str">
        <f t="shared" si="1"/>
        <v>，4114883</v>
      </c>
      <c r="I11" s="4" t="str">
        <f>VLOOKUP(A11,HOP!A:U,21,0)</f>
        <v>直连</v>
      </c>
    </row>
    <row r="12" s="4" customFormat="1" hidden="1" spans="1:9">
      <c r="A12" s="5">
        <v>999228064718984</v>
      </c>
      <c r="B12" s="6">
        <v>45293</v>
      </c>
      <c r="C12" s="6">
        <v>45294</v>
      </c>
      <c r="D12" s="4">
        <v>398.04</v>
      </c>
      <c r="E12" s="4" t="str">
        <f>VLOOKUP(A12,HOP!A:L,12,0)</f>
        <v>398.04</v>
      </c>
      <c r="F12" s="4" t="str">
        <f>VLOOKUP(A12,HOP!A:C,3,0)</f>
        <v>4115228</v>
      </c>
      <c r="G12" s="4">
        <f t="shared" si="0"/>
        <v>0</v>
      </c>
      <c r="H12" s="4" t="str">
        <f t="shared" si="1"/>
        <v>，4115228</v>
      </c>
      <c r="I12" s="4" t="str">
        <f>VLOOKUP(A12,HOP!A:U,21,0)</f>
        <v>直采</v>
      </c>
    </row>
    <row r="13" s="4" customFormat="1" hidden="1" spans="1:9">
      <c r="A13" s="5">
        <v>999228065182041</v>
      </c>
      <c r="B13" s="6">
        <v>45290</v>
      </c>
      <c r="C13" s="6">
        <v>45294</v>
      </c>
      <c r="D13" s="4">
        <v>3226</v>
      </c>
      <c r="E13" s="4" t="str">
        <f>VLOOKUP(A13,HOP!A:L,12,0)</f>
        <v>3226.00</v>
      </c>
      <c r="F13" s="4" t="str">
        <f>VLOOKUP(A13,HOP!A:C,3,0)</f>
        <v>4115460</v>
      </c>
      <c r="G13" s="4">
        <f t="shared" si="0"/>
        <v>0</v>
      </c>
      <c r="H13" s="4" t="str">
        <f t="shared" si="1"/>
        <v>，4115460</v>
      </c>
      <c r="I13" s="4" t="str">
        <f>VLOOKUP(A13,HOP!A:U,21,0)</f>
        <v>直连</v>
      </c>
    </row>
    <row r="14" s="4" customFormat="1" hidden="1" spans="1:9">
      <c r="A14" s="5">
        <v>999228100264457</v>
      </c>
      <c r="B14" s="6">
        <v>45293</v>
      </c>
      <c r="C14" s="6">
        <v>45294</v>
      </c>
      <c r="D14" s="4">
        <v>683.34</v>
      </c>
      <c r="E14" s="4" t="str">
        <f>VLOOKUP(A14,HOP!A:L,12,0)</f>
        <v>683.34</v>
      </c>
      <c r="F14" s="4" t="str">
        <f>VLOOKUP(A14,HOP!A:C,3,0)</f>
        <v>4126674</v>
      </c>
      <c r="G14" s="4">
        <f t="shared" si="0"/>
        <v>0</v>
      </c>
      <c r="H14" s="4" t="str">
        <f t="shared" si="1"/>
        <v>，4126674</v>
      </c>
      <c r="I14" s="4" t="str">
        <f>VLOOKUP(A14,HOP!A:U,21,0)</f>
        <v>直连</v>
      </c>
    </row>
    <row r="15" s="4" customFormat="1" hidden="1" spans="1:9">
      <c r="A15" s="5">
        <v>999228118746726</v>
      </c>
      <c r="B15" s="6">
        <v>45290</v>
      </c>
      <c r="C15" s="6">
        <v>45294</v>
      </c>
      <c r="D15" s="4">
        <v>2528.23</v>
      </c>
      <c r="E15" s="4" t="str">
        <f>VLOOKUP(A15,HOP!A:L,12,0)</f>
        <v>2528.23</v>
      </c>
      <c r="F15" s="4" t="str">
        <f>VLOOKUP(A15,HOP!A:C,3,0)</f>
        <v>4130952</v>
      </c>
      <c r="G15" s="4">
        <f t="shared" si="0"/>
        <v>0</v>
      </c>
      <c r="H15" s="4" t="str">
        <f t="shared" si="1"/>
        <v>，4130952</v>
      </c>
      <c r="I15" s="4" t="str">
        <f>VLOOKUP(A15,HOP!A:U,21,0)</f>
        <v>直连</v>
      </c>
    </row>
    <row r="16" s="4" customFormat="1" hidden="1" spans="1:9">
      <c r="A16" s="5">
        <v>999228216156364</v>
      </c>
      <c r="B16" s="6">
        <v>45292</v>
      </c>
      <c r="C16" s="6">
        <v>45294</v>
      </c>
      <c r="D16" s="4">
        <v>652.52</v>
      </c>
      <c r="E16" s="4" t="str">
        <f>VLOOKUP(A16,HOP!A:L,12,0)</f>
        <v>652.52</v>
      </c>
      <c r="F16" s="4" t="str">
        <f>VLOOKUP(A16,HOP!A:C,3,0)</f>
        <v>4153386</v>
      </c>
      <c r="G16" s="4">
        <f t="shared" si="0"/>
        <v>0</v>
      </c>
      <c r="H16" s="4" t="str">
        <f t="shared" si="1"/>
        <v>，4153386</v>
      </c>
      <c r="I16" s="4" t="str">
        <f>VLOOKUP(A16,HOP!A:U,21,0)</f>
        <v>直采</v>
      </c>
    </row>
    <row r="17" s="4" customFormat="1" hidden="1" spans="1:9">
      <c r="A17" s="5">
        <v>999228231647215</v>
      </c>
      <c r="B17" s="6">
        <v>45289</v>
      </c>
      <c r="C17" s="6">
        <v>45294</v>
      </c>
      <c r="D17" s="4">
        <v>26632.15</v>
      </c>
      <c r="E17" s="4" t="str">
        <f>VLOOKUP(A17,HOP!A:L,12,0)</f>
        <v>26632.15</v>
      </c>
      <c r="F17" s="4" t="str">
        <f>VLOOKUP(A17,HOP!A:C,3,0)</f>
        <v>4157237</v>
      </c>
      <c r="G17" s="4">
        <f t="shared" si="0"/>
        <v>0</v>
      </c>
      <c r="H17" s="4" t="str">
        <f t="shared" si="1"/>
        <v>，4157237</v>
      </c>
      <c r="I17" s="4" t="str">
        <f>VLOOKUP(A17,HOP!A:U,21,0)</f>
        <v>直连</v>
      </c>
    </row>
    <row r="18" s="4" customFormat="1" hidden="1" spans="1:9">
      <c r="A18" s="5">
        <v>999228233586676</v>
      </c>
      <c r="B18" s="6">
        <v>45291</v>
      </c>
      <c r="C18" s="6">
        <v>45294</v>
      </c>
      <c r="D18" s="4">
        <v>0</v>
      </c>
      <c r="E18" s="4" t="e">
        <f>VLOOKUP(A18,HOP!A:L,12,0)</f>
        <v>#N/A</v>
      </c>
      <c r="F18" s="4" t="e">
        <f>VLOOKUP(A18,HOP!A:C,3,0)</f>
        <v>#N/A</v>
      </c>
      <c r="G18" s="4" t="e">
        <f t="shared" si="0"/>
        <v>#N/A</v>
      </c>
      <c r="H18" s="4" t="e">
        <f t="shared" si="1"/>
        <v>#N/A</v>
      </c>
      <c r="I18" s="4" t="e">
        <f>VLOOKUP(A18,HOP!A:U,21,0)</f>
        <v>#N/A</v>
      </c>
    </row>
    <row r="19" s="4" customFormat="1" hidden="1" spans="1:9">
      <c r="A19" s="5">
        <v>999228333098134</v>
      </c>
      <c r="B19" s="6">
        <v>45290</v>
      </c>
      <c r="C19" s="6">
        <v>45294</v>
      </c>
      <c r="D19" s="4">
        <v>2128.8</v>
      </c>
      <c r="E19" s="4" t="str">
        <f>VLOOKUP(A19,HOP!A:L,12,0)</f>
        <v>2128.80</v>
      </c>
      <c r="F19" s="4" t="str">
        <f>VLOOKUP(A19,HOP!A:C,3,0)</f>
        <v>4199047</v>
      </c>
      <c r="G19" s="4">
        <f t="shared" si="0"/>
        <v>0</v>
      </c>
      <c r="H19" s="4" t="str">
        <f t="shared" si="1"/>
        <v>，4199047</v>
      </c>
      <c r="I19" s="4" t="str">
        <f>VLOOKUP(A19,HOP!A:U,21,0)</f>
        <v>直连</v>
      </c>
    </row>
    <row r="20" s="4" customFormat="1" hidden="1" spans="1:9">
      <c r="A20" s="5">
        <v>999228359768263</v>
      </c>
      <c r="B20" s="6">
        <v>45292</v>
      </c>
      <c r="C20" s="6">
        <v>45294</v>
      </c>
      <c r="D20" s="4">
        <v>0</v>
      </c>
      <c r="E20" s="4" t="e">
        <f>VLOOKUP(A20,HOP!A:L,12,0)</f>
        <v>#N/A</v>
      </c>
      <c r="F20" s="4" t="e">
        <f>VLOOKUP(A20,HOP!A:C,3,0)</f>
        <v>#N/A</v>
      </c>
      <c r="G20" s="4" t="e">
        <f t="shared" si="0"/>
        <v>#N/A</v>
      </c>
      <c r="H20" s="4" t="e">
        <f t="shared" si="1"/>
        <v>#N/A</v>
      </c>
      <c r="I20" s="4" t="e">
        <f>VLOOKUP(A20,HOP!A:U,21,0)</f>
        <v>#N/A</v>
      </c>
    </row>
    <row r="21" s="4" customFormat="1" hidden="1" spans="1:9">
      <c r="A21" s="5">
        <v>999228367348258</v>
      </c>
      <c r="B21" s="6">
        <v>45290</v>
      </c>
      <c r="C21" s="6">
        <v>45294</v>
      </c>
      <c r="D21" s="4">
        <v>5240.83</v>
      </c>
      <c r="E21" s="4" t="str">
        <f>VLOOKUP(A21,HOP!A:L,12,0)</f>
        <v>5240.83</v>
      </c>
      <c r="F21" s="4" t="str">
        <f>VLOOKUP(A21,HOP!A:C,3,0)</f>
        <v>4218274</v>
      </c>
      <c r="G21" s="4">
        <f t="shared" si="0"/>
        <v>0</v>
      </c>
      <c r="H21" s="4" t="str">
        <f t="shared" si="1"/>
        <v>，4218274</v>
      </c>
      <c r="I21" s="4" t="str">
        <f>VLOOKUP(A21,HOP!A:U,21,0)</f>
        <v>直连</v>
      </c>
    </row>
    <row r="22" s="4" customFormat="1" hidden="1" spans="1:9">
      <c r="A22" s="5">
        <v>999228421982117</v>
      </c>
      <c r="B22" s="6">
        <v>45293</v>
      </c>
      <c r="C22" s="6">
        <v>45294</v>
      </c>
      <c r="D22" s="4">
        <v>1588.46</v>
      </c>
      <c r="E22" s="4" t="str">
        <f>VLOOKUP(A22,HOP!A:L,12,0)</f>
        <v>1588.46</v>
      </c>
      <c r="F22" s="4" t="str">
        <f>VLOOKUP(A22,HOP!A:C,3,0)</f>
        <v>4236402</v>
      </c>
      <c r="G22" s="4">
        <f t="shared" si="0"/>
        <v>0</v>
      </c>
      <c r="H22" s="4" t="str">
        <f t="shared" si="1"/>
        <v>，4236402</v>
      </c>
      <c r="I22" s="4" t="str">
        <f>VLOOKUP(A22,HOP!A:U,21,0)</f>
        <v>直采</v>
      </c>
    </row>
    <row r="23" s="4" customFormat="1" hidden="1" spans="1:9">
      <c r="A23" s="5">
        <v>999228444826165</v>
      </c>
      <c r="B23" s="6">
        <v>45293</v>
      </c>
      <c r="C23" s="6">
        <v>45294</v>
      </c>
      <c r="D23" s="4">
        <v>0</v>
      </c>
      <c r="E23" s="4" t="e">
        <f>VLOOKUP(A23,HOP!A:L,12,0)</f>
        <v>#N/A</v>
      </c>
      <c r="F23" s="4" t="e">
        <f>VLOOKUP(A23,HOP!A:C,3,0)</f>
        <v>#N/A</v>
      </c>
      <c r="G23" s="4" t="e">
        <f t="shared" si="0"/>
        <v>#N/A</v>
      </c>
      <c r="H23" s="4" t="e">
        <f t="shared" si="1"/>
        <v>#N/A</v>
      </c>
      <c r="I23" s="4" t="e">
        <f>VLOOKUP(A23,HOP!A:U,21,0)</f>
        <v>#N/A</v>
      </c>
    </row>
    <row r="24" s="4" customFormat="1" hidden="1" spans="1:9">
      <c r="A24" s="5">
        <v>999228482631767</v>
      </c>
      <c r="B24" s="6">
        <v>45293</v>
      </c>
      <c r="C24" s="6">
        <v>45294</v>
      </c>
      <c r="D24" s="4">
        <v>2710.14</v>
      </c>
      <c r="E24" s="4" t="str">
        <f>VLOOKUP(A24,HOP!A:L,12,0)</f>
        <v>2710.14</v>
      </c>
      <c r="F24" s="4" t="str">
        <f>VLOOKUP(A24,HOP!A:C,3,0)</f>
        <v>4255733</v>
      </c>
      <c r="G24" s="4">
        <f t="shared" si="0"/>
        <v>0</v>
      </c>
      <c r="H24" s="4" t="str">
        <f t="shared" si="1"/>
        <v>，4255733</v>
      </c>
      <c r="I24" s="4" t="str">
        <f>VLOOKUP(A24,HOP!A:U,21,0)</f>
        <v>直连</v>
      </c>
    </row>
    <row r="25" s="4" customFormat="1" hidden="1" spans="1:9">
      <c r="A25" s="5">
        <v>999228498629753</v>
      </c>
      <c r="B25" s="6">
        <v>45292</v>
      </c>
      <c r="C25" s="6">
        <v>45294</v>
      </c>
      <c r="D25" s="4">
        <v>0</v>
      </c>
      <c r="E25" s="4" t="e">
        <f>VLOOKUP(A25,HOP!A:L,12,0)</f>
        <v>#N/A</v>
      </c>
      <c r="F25" s="4" t="e">
        <f>VLOOKUP(A25,HOP!A:C,3,0)</f>
        <v>#N/A</v>
      </c>
      <c r="G25" s="4" t="e">
        <f t="shared" si="0"/>
        <v>#N/A</v>
      </c>
      <c r="H25" s="4" t="e">
        <f t="shared" si="1"/>
        <v>#N/A</v>
      </c>
      <c r="I25" s="4" t="e">
        <f>VLOOKUP(A25,HOP!A:U,21,0)</f>
        <v>#N/A</v>
      </c>
    </row>
    <row r="26" s="4" customFormat="1" hidden="1" spans="1:9">
      <c r="A26" s="5">
        <v>999228506352249</v>
      </c>
      <c r="B26" s="6">
        <v>45292</v>
      </c>
      <c r="C26" s="6">
        <v>45294</v>
      </c>
      <c r="D26" s="4">
        <v>1064.14</v>
      </c>
      <c r="E26" s="4" t="str">
        <f>VLOOKUP(A26,HOP!A:L,12,0)</f>
        <v>1064.14</v>
      </c>
      <c r="F26" s="4" t="str">
        <f>VLOOKUP(A26,HOP!A:C,3,0)</f>
        <v>4267706</v>
      </c>
      <c r="G26" s="4">
        <f t="shared" si="0"/>
        <v>0</v>
      </c>
      <c r="H26" s="4" t="str">
        <f t="shared" si="1"/>
        <v>，4267706</v>
      </c>
      <c r="I26" s="4" t="str">
        <f>VLOOKUP(A26,HOP!A:U,21,0)</f>
        <v>直连</v>
      </c>
    </row>
    <row r="27" s="4" customFormat="1" hidden="1" spans="1:9">
      <c r="A27" s="5">
        <v>999228506710091</v>
      </c>
      <c r="B27" s="6">
        <v>45292</v>
      </c>
      <c r="C27" s="6">
        <v>45294</v>
      </c>
      <c r="D27" s="4">
        <v>912.36</v>
      </c>
      <c r="E27" s="4" t="str">
        <f>VLOOKUP(A27,HOP!A:L,12,0)</f>
        <v>912.36</v>
      </c>
      <c r="F27" s="4" t="str">
        <f>VLOOKUP(A27,HOP!A:C,3,0)</f>
        <v>4267868</v>
      </c>
      <c r="G27" s="4">
        <f t="shared" si="0"/>
        <v>0</v>
      </c>
      <c r="H27" s="4" t="str">
        <f t="shared" si="1"/>
        <v>，4267868</v>
      </c>
      <c r="I27" s="4" t="str">
        <f>VLOOKUP(A27,HOP!A:U,21,0)</f>
        <v>直连</v>
      </c>
    </row>
    <row r="28" s="4" customFormat="1" hidden="1" spans="1:9">
      <c r="A28" s="5">
        <v>999228522320365</v>
      </c>
      <c r="B28" s="6">
        <v>45291</v>
      </c>
      <c r="C28" s="6">
        <v>45294</v>
      </c>
      <c r="D28" s="4">
        <v>8450.72</v>
      </c>
      <c r="E28" s="4" t="str">
        <f>VLOOKUP(A28,HOP!A:L,12,0)</f>
        <v>8450.72</v>
      </c>
      <c r="F28" s="4" t="str">
        <f>VLOOKUP(A28,HOP!A:C,3,0)</f>
        <v>4271481</v>
      </c>
      <c r="G28" s="4">
        <f t="shared" si="0"/>
        <v>0</v>
      </c>
      <c r="H28" s="4" t="str">
        <f t="shared" si="1"/>
        <v>，4271481</v>
      </c>
      <c r="I28" s="4" t="str">
        <f>VLOOKUP(A28,HOP!A:U,21,0)</f>
        <v>直连</v>
      </c>
    </row>
    <row r="29" s="4" customFormat="1" hidden="1" spans="1:9">
      <c r="A29" s="5">
        <v>999228523300108</v>
      </c>
      <c r="B29" s="6">
        <v>45292</v>
      </c>
      <c r="C29" s="6">
        <v>45294</v>
      </c>
      <c r="D29" s="4">
        <v>1312.78</v>
      </c>
      <c r="E29" s="4" t="str">
        <f>VLOOKUP(A29,HOP!A:L,12,0)</f>
        <v>1312.78</v>
      </c>
      <c r="F29" s="4" t="str">
        <f>VLOOKUP(A29,HOP!A:C,3,0)</f>
        <v>4271825</v>
      </c>
      <c r="G29" s="4">
        <f t="shared" si="0"/>
        <v>0</v>
      </c>
      <c r="H29" s="4" t="str">
        <f t="shared" si="1"/>
        <v>，4271825</v>
      </c>
      <c r="I29" s="4" t="str">
        <f>VLOOKUP(A29,HOP!A:U,21,0)</f>
        <v>直连</v>
      </c>
    </row>
    <row r="30" s="4" customFormat="1" hidden="1" spans="1:9">
      <c r="A30" s="5">
        <v>999228544994341</v>
      </c>
      <c r="B30" s="6">
        <v>45293</v>
      </c>
      <c r="C30" s="6">
        <v>45294</v>
      </c>
      <c r="D30" s="4">
        <v>0</v>
      </c>
      <c r="E30" s="4" t="e">
        <f>VLOOKUP(A30,HOP!A:L,12,0)</f>
        <v>#N/A</v>
      </c>
      <c r="F30" s="4" t="e">
        <f>VLOOKUP(A30,HOP!A:C,3,0)</f>
        <v>#N/A</v>
      </c>
      <c r="G30" s="4" t="e">
        <f t="shared" si="0"/>
        <v>#N/A</v>
      </c>
      <c r="H30" s="4" t="e">
        <f t="shared" si="1"/>
        <v>#N/A</v>
      </c>
      <c r="I30" s="4" t="e">
        <f>VLOOKUP(A30,HOP!A:U,21,0)</f>
        <v>#N/A</v>
      </c>
    </row>
    <row r="31" s="4" customFormat="1" hidden="1" spans="1:9">
      <c r="A31" s="5">
        <v>999228547245917</v>
      </c>
      <c r="B31" s="6">
        <v>45290</v>
      </c>
      <c r="C31" s="6">
        <v>45294</v>
      </c>
      <c r="D31" s="4">
        <v>1846.52</v>
      </c>
      <c r="E31" s="4" t="str">
        <f>VLOOKUP(A31,HOP!A:L,12,0)</f>
        <v>1846.52</v>
      </c>
      <c r="F31" s="4" t="str">
        <f>VLOOKUP(A31,HOP!A:C,3,0)</f>
        <v>4277970</v>
      </c>
      <c r="G31" s="4">
        <f t="shared" si="0"/>
        <v>0</v>
      </c>
      <c r="H31" s="4" t="str">
        <f t="shared" si="1"/>
        <v>，4277970</v>
      </c>
      <c r="I31" s="4" t="str">
        <f>VLOOKUP(A31,HOP!A:U,21,0)</f>
        <v>直连</v>
      </c>
    </row>
    <row r="32" s="4" customFormat="1" hidden="1" spans="1:9">
      <c r="A32" s="5">
        <v>999228588829200</v>
      </c>
      <c r="B32" s="6">
        <v>45291</v>
      </c>
      <c r="C32" s="6">
        <v>45294</v>
      </c>
      <c r="D32" s="4">
        <v>0</v>
      </c>
      <c r="E32" s="4" t="e">
        <f>VLOOKUP(A32,HOP!A:L,12,0)</f>
        <v>#N/A</v>
      </c>
      <c r="F32" s="4" t="e">
        <f>VLOOKUP(A32,HOP!A:C,3,0)</f>
        <v>#N/A</v>
      </c>
      <c r="G32" s="4" t="e">
        <f t="shared" si="0"/>
        <v>#N/A</v>
      </c>
      <c r="H32" s="4" t="e">
        <f t="shared" si="1"/>
        <v>#N/A</v>
      </c>
      <c r="I32" s="4" t="e">
        <f>VLOOKUP(A32,HOP!A:U,21,0)</f>
        <v>#N/A</v>
      </c>
    </row>
    <row r="33" s="4" customFormat="1" hidden="1" spans="1:9">
      <c r="A33" s="5">
        <v>999229310752115</v>
      </c>
      <c r="B33" s="6">
        <v>45288</v>
      </c>
      <c r="C33" s="6">
        <v>45294</v>
      </c>
      <c r="D33" s="4">
        <v>0</v>
      </c>
      <c r="E33" s="4" t="e">
        <f>VLOOKUP(A33,HOP!A:L,12,0)</f>
        <v>#N/A</v>
      </c>
      <c r="F33" s="4" t="e">
        <f>VLOOKUP(A33,HOP!A:C,3,0)</f>
        <v>#N/A</v>
      </c>
      <c r="G33" s="4" t="e">
        <f t="shared" si="0"/>
        <v>#N/A</v>
      </c>
      <c r="H33" s="4" t="e">
        <f t="shared" si="1"/>
        <v>#N/A</v>
      </c>
      <c r="I33" s="4" t="e">
        <f>VLOOKUP(A33,HOP!A:U,21,0)</f>
        <v>#N/A</v>
      </c>
    </row>
    <row r="34" s="4" customFormat="1" hidden="1" spans="1:9">
      <c r="A34" s="5">
        <v>999228444607496</v>
      </c>
      <c r="B34" s="6">
        <v>45293</v>
      </c>
      <c r="C34" s="6">
        <v>45294</v>
      </c>
      <c r="D34" s="4">
        <v>542.66</v>
      </c>
      <c r="E34" s="4" t="str">
        <f>VLOOKUP(A34,HOP!A:L,12,0)</f>
        <v>542.66</v>
      </c>
      <c r="F34" s="4" t="str">
        <f>VLOOKUP(A34,HOP!A:C,3,0)</f>
        <v>4246835</v>
      </c>
      <c r="G34" s="4">
        <f t="shared" si="0"/>
        <v>0</v>
      </c>
      <c r="H34" s="4" t="str">
        <f t="shared" si="1"/>
        <v>，4246835</v>
      </c>
      <c r="I34" s="4" t="str">
        <f>VLOOKUP(A34,HOP!A:U,21,0)</f>
        <v>直连</v>
      </c>
    </row>
    <row r="35" s="4" customFormat="1" hidden="1" spans="1:9">
      <c r="A35" s="5">
        <v>999229444009419</v>
      </c>
      <c r="B35" s="6">
        <v>45293</v>
      </c>
      <c r="C35" s="6">
        <v>45294</v>
      </c>
      <c r="D35" s="4">
        <v>3845.14</v>
      </c>
      <c r="E35" s="4" t="str">
        <f>VLOOKUP(A35,HOP!A:L,12,0)</f>
        <v>3845.14</v>
      </c>
      <c r="F35" s="4" t="str">
        <f>VLOOKUP(A35,HOP!A:C,3,0)</f>
        <v>4513872</v>
      </c>
      <c r="G35" s="4">
        <f t="shared" si="0"/>
        <v>0</v>
      </c>
      <c r="H35" s="4" t="str">
        <f t="shared" si="1"/>
        <v>，4513872</v>
      </c>
      <c r="I35" s="4" t="str">
        <f>VLOOKUP(A35,HOP!A:U,21,0)</f>
        <v>直采</v>
      </c>
    </row>
    <row r="36" s="4" customFormat="1" hidden="1" spans="1:9">
      <c r="A36" s="5">
        <v>999229450295633</v>
      </c>
      <c r="B36" s="6">
        <v>45292</v>
      </c>
      <c r="C36" s="6">
        <v>45294</v>
      </c>
      <c r="D36" s="4">
        <v>718.52</v>
      </c>
      <c r="E36" s="4" t="str">
        <f>VLOOKUP(A36,HOP!A:L,12,0)</f>
        <v>718.52</v>
      </c>
      <c r="F36" s="4" t="str">
        <f>VLOOKUP(A36,HOP!A:C,3,0)</f>
        <v>4522647</v>
      </c>
      <c r="G36" s="4">
        <f t="shared" si="0"/>
        <v>0</v>
      </c>
      <c r="H36" s="4" t="str">
        <f t="shared" si="1"/>
        <v>，4522647</v>
      </c>
      <c r="I36" s="4" t="str">
        <f>VLOOKUP(A36,HOP!A:U,21,0)</f>
        <v>直采</v>
      </c>
    </row>
    <row r="37" s="4" customFormat="1" hidden="1" spans="1:9">
      <c r="A37" s="9" t="s">
        <v>282</v>
      </c>
      <c r="B37" s="6">
        <v>45166</v>
      </c>
      <c r="C37" s="6">
        <v>45167</v>
      </c>
      <c r="D37" s="4">
        <v>2386.98</v>
      </c>
      <c r="E37" s="4">
        <v>2386.98</v>
      </c>
      <c r="F37" s="4">
        <v>3846856</v>
      </c>
      <c r="G37" s="4">
        <f t="shared" si="0"/>
        <v>0</v>
      </c>
      <c r="H37" s="4" t="str">
        <f t="shared" si="1"/>
        <v>，3846856</v>
      </c>
      <c r="I37" s="4" t="s">
        <v>283</v>
      </c>
    </row>
    <row r="38" s="4" customFormat="1" hidden="1" spans="1:11">
      <c r="A38" s="9" t="s">
        <v>284</v>
      </c>
      <c r="B38" s="6">
        <v>45162</v>
      </c>
      <c r="C38" s="6">
        <v>45165</v>
      </c>
      <c r="D38" s="4">
        <v>541.13</v>
      </c>
      <c r="E38" s="4">
        <v>541.13</v>
      </c>
      <c r="F38" s="4">
        <v>3760206</v>
      </c>
      <c r="G38" s="4">
        <f t="shared" si="0"/>
        <v>0</v>
      </c>
      <c r="H38" s="4" t="str">
        <f t="shared" si="1"/>
        <v>，3760206</v>
      </c>
      <c r="I38" s="4" t="s">
        <v>283</v>
      </c>
      <c r="J38" s="4" t="s">
        <v>285</v>
      </c>
      <c r="K38" s="4" t="s">
        <v>286</v>
      </c>
    </row>
    <row r="39" s="4" customFormat="1" hidden="1" spans="1:9">
      <c r="A39" s="9" t="s">
        <v>287</v>
      </c>
      <c r="B39" s="6">
        <v>45217</v>
      </c>
      <c r="C39" s="6">
        <v>45222</v>
      </c>
      <c r="D39" s="4">
        <v>2656.9</v>
      </c>
      <c r="E39" s="4">
        <v>2656.9</v>
      </c>
      <c r="F39" s="4">
        <v>3963423</v>
      </c>
      <c r="G39" s="4">
        <f t="shared" si="0"/>
        <v>0</v>
      </c>
      <c r="H39" s="4" t="str">
        <f t="shared" si="1"/>
        <v>，3963423</v>
      </c>
      <c r="I39" s="4" t="s">
        <v>288</v>
      </c>
    </row>
    <row r="40" s="4" customFormat="1" hidden="1" spans="1:9">
      <c r="A40" s="9" t="s">
        <v>289</v>
      </c>
      <c r="B40" s="6">
        <v>45195</v>
      </c>
      <c r="C40" s="6">
        <v>45198</v>
      </c>
      <c r="D40" s="4">
        <v>4921.62</v>
      </c>
      <c r="E40" s="4">
        <v>4921.62</v>
      </c>
      <c r="F40" s="4">
        <v>3734862</v>
      </c>
      <c r="G40" s="4">
        <f t="shared" si="0"/>
        <v>0</v>
      </c>
      <c r="H40" s="4" t="str">
        <f t="shared" si="1"/>
        <v>，3734862</v>
      </c>
      <c r="I40" s="4" t="s">
        <v>283</v>
      </c>
    </row>
    <row r="41" s="4" customFormat="1" spans="1:10">
      <c r="A41" s="5">
        <v>25818556963</v>
      </c>
      <c r="B41" s="6">
        <v>45157</v>
      </c>
      <c r="C41" s="6">
        <v>45158</v>
      </c>
      <c r="D41" s="4">
        <v>-708.28</v>
      </c>
      <c r="E41" s="4" t="e">
        <f>VLOOKUP(A41,HOP!A:L,12,0)</f>
        <v>#N/A</v>
      </c>
      <c r="F41" s="7">
        <v>3733660</v>
      </c>
      <c r="G41" s="4" t="e">
        <f t="shared" si="0"/>
        <v>#N/A</v>
      </c>
      <c r="H41" s="4" t="str">
        <f t="shared" si="1"/>
        <v>，3733660</v>
      </c>
      <c r="I41" s="4" t="s">
        <v>283</v>
      </c>
      <c r="J41" s="4" t="s">
        <v>290</v>
      </c>
    </row>
    <row r="42" s="4" customFormat="1" spans="1:10">
      <c r="A42" s="9" t="s">
        <v>291</v>
      </c>
      <c r="B42" s="6">
        <v>45288</v>
      </c>
      <c r="C42" s="6">
        <v>45290</v>
      </c>
      <c r="D42" s="4">
        <v>-512.05</v>
      </c>
      <c r="E42" s="4" t="e">
        <f>VLOOKUP(A42,HOP!A:L,12,0)</f>
        <v>#N/A</v>
      </c>
      <c r="F42" s="4">
        <v>3801782</v>
      </c>
      <c r="G42" s="4" t="e">
        <f t="shared" si="0"/>
        <v>#N/A</v>
      </c>
      <c r="H42" s="4" t="str">
        <f t="shared" si="1"/>
        <v>，3801782</v>
      </c>
      <c r="I42" s="4" t="s">
        <v>283</v>
      </c>
      <c r="J42" s="4" t="s">
        <v>292</v>
      </c>
    </row>
    <row r="43" s="4" customFormat="1" spans="1:10">
      <c r="A43" s="9" t="s">
        <v>293</v>
      </c>
      <c r="B43" s="6">
        <v>45292</v>
      </c>
      <c r="C43" s="6">
        <v>45293</v>
      </c>
      <c r="D43" s="4">
        <v>-260.77</v>
      </c>
      <c r="E43" s="4" t="e">
        <f>VLOOKUP(A43,HOP!A:L,12,0)</f>
        <v>#N/A</v>
      </c>
      <c r="F43" s="4">
        <v>4245603</v>
      </c>
      <c r="G43" s="4" t="e">
        <f t="shared" si="0"/>
        <v>#N/A</v>
      </c>
      <c r="H43" s="4" t="str">
        <f t="shared" si="1"/>
        <v>，4245603</v>
      </c>
      <c r="I43" s="4" t="s">
        <v>283</v>
      </c>
      <c r="J43" s="4" t="s">
        <v>294</v>
      </c>
    </row>
    <row r="44" s="4" customFormat="1" spans="1:10">
      <c r="A44" s="9" t="s">
        <v>295</v>
      </c>
      <c r="B44" s="6">
        <v>45292</v>
      </c>
      <c r="C44" s="6">
        <v>45293</v>
      </c>
      <c r="D44" s="4">
        <v>-260.77</v>
      </c>
      <c r="E44" s="4" t="e">
        <f>VLOOKUP(A44,HOP!A:L,12,0)</f>
        <v>#N/A</v>
      </c>
      <c r="F44" s="4">
        <v>4245619</v>
      </c>
      <c r="G44" s="4" t="e">
        <f t="shared" si="0"/>
        <v>#N/A</v>
      </c>
      <c r="H44" s="4" t="str">
        <f t="shared" si="1"/>
        <v>，4245619</v>
      </c>
      <c r="I44" s="4" t="s">
        <v>283</v>
      </c>
      <c r="J44" s="4" t="s">
        <v>294</v>
      </c>
    </row>
    <row r="45" s="4" customFormat="1" spans="1:10">
      <c r="A45" s="9" t="s">
        <v>296</v>
      </c>
      <c r="B45" s="6">
        <v>45268</v>
      </c>
      <c r="C45" s="6">
        <v>45272</v>
      </c>
      <c r="D45" s="4">
        <v>-1103.52</v>
      </c>
      <c r="E45" s="4" t="e">
        <f>VLOOKUP(A45,HOP!A:L,12,0)</f>
        <v>#N/A</v>
      </c>
      <c r="F45" s="4">
        <v>4257186</v>
      </c>
      <c r="G45" s="4" t="e">
        <f t="shared" si="0"/>
        <v>#N/A</v>
      </c>
      <c r="H45" s="4" t="str">
        <f t="shared" si="1"/>
        <v>，4257186</v>
      </c>
      <c r="I45" s="4" t="s">
        <v>283</v>
      </c>
      <c r="J45" s="4" t="s">
        <v>297</v>
      </c>
    </row>
    <row r="46" s="4" customFormat="1" spans="1:10">
      <c r="A46" s="9" t="s">
        <v>298</v>
      </c>
      <c r="B46" s="6">
        <v>45266</v>
      </c>
      <c r="C46" s="6">
        <v>45272</v>
      </c>
      <c r="D46" s="4">
        <v>-689.5</v>
      </c>
      <c r="E46" s="4" t="e">
        <f>VLOOKUP(A46,HOP!A:L,12,0)</f>
        <v>#N/A</v>
      </c>
      <c r="F46" s="4">
        <v>4315407</v>
      </c>
      <c r="G46" s="4" t="e">
        <f t="shared" si="0"/>
        <v>#N/A</v>
      </c>
      <c r="H46" s="4" t="str">
        <f t="shared" si="1"/>
        <v>，4315407</v>
      </c>
      <c r="I46" s="4" t="s">
        <v>283</v>
      </c>
      <c r="J46" s="4" t="s">
        <v>299</v>
      </c>
    </row>
    <row r="48" spans="4:4">
      <c r="D48" s="4">
        <f>SUM(D2:D47)</f>
        <v>88494.41</v>
      </c>
    </row>
    <row r="50" spans="4:4">
      <c r="D50" s="4" t="s">
        <v>300</v>
      </c>
    </row>
    <row r="52" spans="1:3">
      <c r="A52" s="4" t="s">
        <v>301</v>
      </c>
      <c r="C52" s="4">
        <v>13494.38</v>
      </c>
    </row>
    <row r="53" spans="1:3">
      <c r="A53" s="4" t="s">
        <v>302</v>
      </c>
      <c r="C53" s="4">
        <v>75000.03</v>
      </c>
    </row>
    <row r="54" spans="1:3">
      <c r="A54" s="4" t="s">
        <v>303</v>
      </c>
      <c r="C54" s="4">
        <f>SUBTOTAL(9,C52:C53)</f>
        <v>88494.41</v>
      </c>
    </row>
  </sheetData>
  <autoFilter ref="A1:XFD52">
    <filterColumn colId="3">
      <filters blank="1">
        <filter val="88494.41"/>
        <filter val="652.52"/>
        <filter val="718.52"/>
        <filter val="-1103.52"/>
        <filter val="541.13"/>
        <filter val="5240.83"/>
        <filter val="88494.41 HKD"/>
        <filter val="2461.84"/>
        <filter val="-512.05"/>
        <filter val="1128.86"/>
        <filter val="1588.46"/>
        <filter val="738.58"/>
        <filter val="8450.72"/>
        <filter val="-689.5"/>
        <filter val="26632.15"/>
        <filter val="3226"/>
        <filter val="542.66"/>
        <filter val="1979.76"/>
        <filter val="2233.76"/>
        <filter val="-260.77"/>
        <filter val="2128.8"/>
        <filter val="1312.78"/>
        <filter val="2656.9"/>
        <filter val="4921.62"/>
        <filter val="2528.23"/>
        <filter val="683.34"/>
        <filter val="912.36"/>
        <filter val="-708.28"/>
        <filter val="1846.52"/>
        <filter val="398.04"/>
        <filter val="1064.14"/>
        <filter val="2505.94"/>
        <filter val="2710.14"/>
        <filter val="3845.14"/>
        <filter val="2386.98"/>
        <filter val="2251.59"/>
        <filter val="3740.99"/>
      </filters>
    </filterColumn>
    <filterColumn colId="6">
      <filters blank="1">
        <filter val="#N/A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7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304</v>
      </c>
      <c r="B1" s="2" t="s">
        <v>305</v>
      </c>
      <c r="C1" s="2" t="s">
        <v>306</v>
      </c>
      <c r="D1" s="2" t="s">
        <v>307</v>
      </c>
      <c r="E1" s="2" t="s">
        <v>13</v>
      </c>
      <c r="F1" s="2" t="s">
        <v>5</v>
      </c>
      <c r="G1" s="2" t="s">
        <v>6</v>
      </c>
      <c r="H1" s="2" t="s">
        <v>308</v>
      </c>
      <c r="I1" s="2" t="s">
        <v>309</v>
      </c>
      <c r="J1" s="2" t="s">
        <v>310</v>
      </c>
      <c r="K1" s="2" t="s">
        <v>311</v>
      </c>
      <c r="L1" s="2" t="s">
        <v>312</v>
      </c>
      <c r="M1" s="2" t="s">
        <v>313</v>
      </c>
      <c r="N1" s="2" t="s">
        <v>314</v>
      </c>
      <c r="O1" s="2" t="s">
        <v>315</v>
      </c>
      <c r="P1" s="2" t="s">
        <v>316</v>
      </c>
      <c r="Q1" s="2" t="s">
        <v>317</v>
      </c>
      <c r="R1" s="2" t="s">
        <v>318</v>
      </c>
      <c r="S1" s="2" t="s">
        <v>319</v>
      </c>
      <c r="T1" s="2" t="s">
        <v>320</v>
      </c>
      <c r="U1" s="2" t="s">
        <v>321</v>
      </c>
      <c r="V1" s="2" t="s">
        <v>322</v>
      </c>
    </row>
    <row r="2" s="1" customFormat="1" spans="1:22">
      <c r="A2" s="3">
        <v>999229450295633</v>
      </c>
      <c r="B2" s="1" t="s">
        <v>323</v>
      </c>
      <c r="C2" s="1" t="s">
        <v>324</v>
      </c>
      <c r="D2" s="1" t="s">
        <v>325</v>
      </c>
      <c r="E2" s="1" t="s">
        <v>326</v>
      </c>
      <c r="F2" s="1" t="s">
        <v>327</v>
      </c>
      <c r="G2" s="1" t="s">
        <v>328</v>
      </c>
      <c r="H2" s="1" t="s">
        <v>329</v>
      </c>
      <c r="I2" s="1" t="s">
        <v>330</v>
      </c>
      <c r="J2" s="1" t="s">
        <v>30</v>
      </c>
      <c r="K2" s="1" t="s">
        <v>331</v>
      </c>
      <c r="L2" s="1" t="s">
        <v>331</v>
      </c>
      <c r="M2" s="1" t="s">
        <v>332</v>
      </c>
      <c r="N2" s="1" t="s">
        <v>332</v>
      </c>
      <c r="O2" s="1" t="s">
        <v>333</v>
      </c>
      <c r="P2" s="1" t="s">
        <v>334</v>
      </c>
      <c r="Q2" s="1" t="s">
        <v>335</v>
      </c>
      <c r="R2" s="1" t="s">
        <v>336</v>
      </c>
      <c r="S2" s="1" t="s">
        <v>337</v>
      </c>
      <c r="T2" s="1" t="s">
        <v>338</v>
      </c>
      <c r="U2" s="1" t="s">
        <v>288</v>
      </c>
      <c r="V2" s="1" t="s">
        <v>339</v>
      </c>
    </row>
    <row r="3" s="1" customFormat="1" spans="1:22">
      <c r="A3" s="3">
        <v>999229444009419</v>
      </c>
      <c r="B3" s="1" t="s">
        <v>340</v>
      </c>
      <c r="C3" s="1" t="s">
        <v>341</v>
      </c>
      <c r="D3" s="1" t="s">
        <v>342</v>
      </c>
      <c r="E3" s="1" t="s">
        <v>343</v>
      </c>
      <c r="F3" s="1" t="s">
        <v>344</v>
      </c>
      <c r="G3" s="1" t="s">
        <v>328</v>
      </c>
      <c r="H3" s="1" t="s">
        <v>329</v>
      </c>
      <c r="I3" s="1" t="s">
        <v>345</v>
      </c>
      <c r="J3" s="1" t="s">
        <v>30</v>
      </c>
      <c r="K3" s="1" t="s">
        <v>346</v>
      </c>
      <c r="L3" s="1" t="s">
        <v>346</v>
      </c>
      <c r="M3" s="1" t="s">
        <v>332</v>
      </c>
      <c r="N3" s="1" t="s">
        <v>332</v>
      </c>
      <c r="O3" s="1" t="s">
        <v>333</v>
      </c>
      <c r="P3" s="1" t="s">
        <v>334</v>
      </c>
      <c r="Q3" s="1" t="s">
        <v>335</v>
      </c>
      <c r="R3" s="1" t="s">
        <v>347</v>
      </c>
      <c r="S3" s="1" t="s">
        <v>337</v>
      </c>
      <c r="T3" s="1" t="s">
        <v>338</v>
      </c>
      <c r="U3" s="1" t="s">
        <v>288</v>
      </c>
      <c r="V3" s="1" t="s">
        <v>348</v>
      </c>
    </row>
    <row r="4" s="1" customFormat="1" spans="1:22">
      <c r="A4" s="3">
        <v>999228547245917</v>
      </c>
      <c r="B4" s="1" t="s">
        <v>349</v>
      </c>
      <c r="C4" s="1" t="s">
        <v>350</v>
      </c>
      <c r="D4" s="1" t="s">
        <v>351</v>
      </c>
      <c r="E4" s="1" t="s">
        <v>352</v>
      </c>
      <c r="F4" s="1" t="s">
        <v>353</v>
      </c>
      <c r="G4" s="1" t="s">
        <v>328</v>
      </c>
      <c r="H4" s="1" t="s">
        <v>329</v>
      </c>
      <c r="I4" s="1" t="s">
        <v>354</v>
      </c>
      <c r="J4" s="1" t="s">
        <v>30</v>
      </c>
      <c r="K4" s="1" t="s">
        <v>355</v>
      </c>
      <c r="L4" s="1" t="s">
        <v>355</v>
      </c>
      <c r="M4" s="1" t="s">
        <v>332</v>
      </c>
      <c r="N4" s="1" t="s">
        <v>332</v>
      </c>
      <c r="O4" s="1" t="s">
        <v>333</v>
      </c>
      <c r="P4" s="1" t="s">
        <v>334</v>
      </c>
      <c r="Q4" s="1" t="s">
        <v>335</v>
      </c>
      <c r="R4" s="1" t="s">
        <v>356</v>
      </c>
      <c r="S4" s="1" t="s">
        <v>337</v>
      </c>
      <c r="T4" s="1" t="s">
        <v>338</v>
      </c>
      <c r="U4" s="1" t="s">
        <v>283</v>
      </c>
      <c r="V4" s="1" t="s">
        <v>357</v>
      </c>
    </row>
    <row r="5" s="1" customFormat="1" spans="1:22">
      <c r="A5" s="3">
        <v>999228523300108</v>
      </c>
      <c r="B5" s="1" t="s">
        <v>358</v>
      </c>
      <c r="C5" s="1" t="s">
        <v>359</v>
      </c>
      <c r="D5" s="1" t="s">
        <v>360</v>
      </c>
      <c r="E5" s="1" t="s">
        <v>361</v>
      </c>
      <c r="F5" s="1" t="s">
        <v>327</v>
      </c>
      <c r="G5" s="1" t="s">
        <v>328</v>
      </c>
      <c r="H5" s="1" t="s">
        <v>329</v>
      </c>
      <c r="I5" s="1" t="s">
        <v>362</v>
      </c>
      <c r="J5" s="1" t="s">
        <v>30</v>
      </c>
      <c r="K5" s="1" t="s">
        <v>363</v>
      </c>
      <c r="L5" s="1" t="s">
        <v>363</v>
      </c>
      <c r="M5" s="1" t="s">
        <v>332</v>
      </c>
      <c r="N5" s="1" t="s">
        <v>332</v>
      </c>
      <c r="O5" s="1" t="s">
        <v>333</v>
      </c>
      <c r="P5" s="1" t="s">
        <v>334</v>
      </c>
      <c r="Q5" s="1" t="s">
        <v>335</v>
      </c>
      <c r="R5" s="1" t="s">
        <v>364</v>
      </c>
      <c r="S5" s="1" t="s">
        <v>337</v>
      </c>
      <c r="T5" s="1" t="s">
        <v>338</v>
      </c>
      <c r="U5" s="1" t="s">
        <v>283</v>
      </c>
      <c r="V5" s="1" t="s">
        <v>357</v>
      </c>
    </row>
    <row r="6" s="1" customFormat="1" spans="1:22">
      <c r="A6" s="3">
        <v>999228522320365</v>
      </c>
      <c r="B6" s="1" t="s">
        <v>358</v>
      </c>
      <c r="C6" s="1" t="s">
        <v>365</v>
      </c>
      <c r="D6" s="1" t="s">
        <v>366</v>
      </c>
      <c r="E6" s="1" t="s">
        <v>367</v>
      </c>
      <c r="F6" s="1" t="s">
        <v>323</v>
      </c>
      <c r="G6" s="1" t="s">
        <v>328</v>
      </c>
      <c r="H6" s="1" t="s">
        <v>329</v>
      </c>
      <c r="I6" s="1" t="s">
        <v>368</v>
      </c>
      <c r="J6" s="1" t="s">
        <v>30</v>
      </c>
      <c r="K6" s="1" t="s">
        <v>369</v>
      </c>
      <c r="L6" s="1" t="s">
        <v>369</v>
      </c>
      <c r="M6" s="1" t="s">
        <v>332</v>
      </c>
      <c r="N6" s="1" t="s">
        <v>332</v>
      </c>
      <c r="O6" s="1" t="s">
        <v>333</v>
      </c>
      <c r="P6" s="1" t="s">
        <v>334</v>
      </c>
      <c r="Q6" s="1" t="s">
        <v>335</v>
      </c>
      <c r="R6" s="1" t="s">
        <v>370</v>
      </c>
      <c r="S6" s="1" t="s">
        <v>337</v>
      </c>
      <c r="T6" s="1" t="s">
        <v>338</v>
      </c>
      <c r="U6" s="1" t="s">
        <v>283</v>
      </c>
      <c r="V6" s="1" t="s">
        <v>371</v>
      </c>
    </row>
    <row r="7" s="1" customFormat="1" spans="1:22">
      <c r="A7" s="3">
        <v>999228506710091</v>
      </c>
      <c r="B7" s="1" t="s">
        <v>372</v>
      </c>
      <c r="C7" s="1" t="s">
        <v>373</v>
      </c>
      <c r="D7" s="1" t="s">
        <v>374</v>
      </c>
      <c r="E7" s="1" t="s">
        <v>375</v>
      </c>
      <c r="F7" s="1" t="s">
        <v>327</v>
      </c>
      <c r="G7" s="1" t="s">
        <v>328</v>
      </c>
      <c r="H7" s="1" t="s">
        <v>329</v>
      </c>
      <c r="I7" s="1" t="s">
        <v>376</v>
      </c>
      <c r="J7" s="1" t="s">
        <v>30</v>
      </c>
      <c r="K7" s="1" t="s">
        <v>377</v>
      </c>
      <c r="L7" s="1" t="s">
        <v>377</v>
      </c>
      <c r="M7" s="1" t="s">
        <v>332</v>
      </c>
      <c r="N7" s="1" t="s">
        <v>332</v>
      </c>
      <c r="O7" s="1" t="s">
        <v>333</v>
      </c>
      <c r="P7" s="1" t="s">
        <v>334</v>
      </c>
      <c r="Q7" s="1" t="s">
        <v>335</v>
      </c>
      <c r="R7" s="1" t="s">
        <v>378</v>
      </c>
      <c r="S7" s="1" t="s">
        <v>337</v>
      </c>
      <c r="T7" s="1" t="s">
        <v>338</v>
      </c>
      <c r="U7" s="1" t="s">
        <v>283</v>
      </c>
      <c r="V7" s="1" t="s">
        <v>357</v>
      </c>
    </row>
    <row r="8" s="1" customFormat="1" spans="1:22">
      <c r="A8" s="3">
        <v>999228506352249</v>
      </c>
      <c r="B8" s="1" t="s">
        <v>372</v>
      </c>
      <c r="C8" s="1" t="s">
        <v>379</v>
      </c>
      <c r="D8" s="1" t="s">
        <v>380</v>
      </c>
      <c r="E8" s="1" t="s">
        <v>381</v>
      </c>
      <c r="F8" s="1" t="s">
        <v>327</v>
      </c>
      <c r="G8" s="1" t="s">
        <v>328</v>
      </c>
      <c r="H8" s="1" t="s">
        <v>329</v>
      </c>
      <c r="I8" s="1" t="s">
        <v>382</v>
      </c>
      <c r="J8" s="1" t="s">
        <v>30</v>
      </c>
      <c r="K8" s="1" t="s">
        <v>383</v>
      </c>
      <c r="L8" s="1" t="s">
        <v>383</v>
      </c>
      <c r="M8" s="1" t="s">
        <v>332</v>
      </c>
      <c r="N8" s="1" t="s">
        <v>332</v>
      </c>
      <c r="O8" s="1" t="s">
        <v>333</v>
      </c>
      <c r="P8" s="1" t="s">
        <v>334</v>
      </c>
      <c r="Q8" s="1" t="s">
        <v>335</v>
      </c>
      <c r="R8" s="1" t="s">
        <v>384</v>
      </c>
      <c r="S8" s="1" t="s">
        <v>337</v>
      </c>
      <c r="T8" s="1" t="s">
        <v>338</v>
      </c>
      <c r="U8" s="1" t="s">
        <v>283</v>
      </c>
      <c r="V8" s="1" t="s">
        <v>385</v>
      </c>
    </row>
    <row r="9" s="1" customFormat="1" spans="1:22">
      <c r="A9" s="3">
        <v>999228482631767</v>
      </c>
      <c r="B9" s="1" t="s">
        <v>386</v>
      </c>
      <c r="C9" s="1" t="s">
        <v>387</v>
      </c>
      <c r="D9" s="1" t="s">
        <v>388</v>
      </c>
      <c r="E9" s="1" t="s">
        <v>389</v>
      </c>
      <c r="F9" s="1" t="s">
        <v>344</v>
      </c>
      <c r="G9" s="1" t="s">
        <v>328</v>
      </c>
      <c r="H9" s="1" t="s">
        <v>329</v>
      </c>
      <c r="I9" s="1" t="s">
        <v>390</v>
      </c>
      <c r="J9" s="1" t="s">
        <v>30</v>
      </c>
      <c r="K9" s="1" t="s">
        <v>391</v>
      </c>
      <c r="L9" s="1" t="s">
        <v>391</v>
      </c>
      <c r="M9" s="1" t="s">
        <v>332</v>
      </c>
      <c r="N9" s="1" t="s">
        <v>332</v>
      </c>
      <c r="O9" s="1" t="s">
        <v>333</v>
      </c>
      <c r="P9" s="1" t="s">
        <v>334</v>
      </c>
      <c r="Q9" s="1" t="s">
        <v>335</v>
      </c>
      <c r="R9" s="1" t="s">
        <v>392</v>
      </c>
      <c r="S9" s="1" t="s">
        <v>337</v>
      </c>
      <c r="T9" s="1" t="s">
        <v>338</v>
      </c>
      <c r="U9" s="1" t="s">
        <v>283</v>
      </c>
      <c r="V9" s="1" t="s">
        <v>393</v>
      </c>
    </row>
    <row r="10" s="1" customFormat="1" spans="1:22">
      <c r="A10" s="3">
        <v>999228444607496</v>
      </c>
      <c r="B10" s="1" t="s">
        <v>394</v>
      </c>
      <c r="C10" s="1" t="s">
        <v>395</v>
      </c>
      <c r="D10" s="1" t="s">
        <v>396</v>
      </c>
      <c r="E10" s="1" t="s">
        <v>397</v>
      </c>
      <c r="F10" s="1" t="s">
        <v>344</v>
      </c>
      <c r="G10" s="1" t="s">
        <v>328</v>
      </c>
      <c r="H10" s="1" t="s">
        <v>329</v>
      </c>
      <c r="I10" s="1" t="s">
        <v>398</v>
      </c>
      <c r="J10" s="1" t="s">
        <v>30</v>
      </c>
      <c r="K10" s="1" t="s">
        <v>399</v>
      </c>
      <c r="L10" s="1" t="s">
        <v>399</v>
      </c>
      <c r="M10" s="1" t="s">
        <v>332</v>
      </c>
      <c r="N10" s="1" t="s">
        <v>332</v>
      </c>
      <c r="O10" s="1" t="s">
        <v>333</v>
      </c>
      <c r="P10" s="1" t="s">
        <v>334</v>
      </c>
      <c r="Q10" s="1" t="s">
        <v>335</v>
      </c>
      <c r="R10" s="1" t="s">
        <v>400</v>
      </c>
      <c r="S10" s="1" t="s">
        <v>337</v>
      </c>
      <c r="T10" s="1" t="s">
        <v>338</v>
      </c>
      <c r="U10" s="1" t="s">
        <v>283</v>
      </c>
      <c r="V10" s="1" t="s">
        <v>385</v>
      </c>
    </row>
    <row r="11" s="1" customFormat="1" spans="1:22">
      <c r="A11" s="3">
        <v>999228421982117</v>
      </c>
      <c r="B11" s="1" t="s">
        <v>401</v>
      </c>
      <c r="C11" s="1" t="s">
        <v>402</v>
      </c>
      <c r="D11" s="1" t="s">
        <v>403</v>
      </c>
      <c r="E11" s="1" t="s">
        <v>404</v>
      </c>
      <c r="F11" s="1" t="s">
        <v>344</v>
      </c>
      <c r="G11" s="1" t="s">
        <v>328</v>
      </c>
      <c r="H11" s="1" t="s">
        <v>329</v>
      </c>
      <c r="I11" s="1" t="s">
        <v>405</v>
      </c>
      <c r="J11" s="1" t="s">
        <v>30</v>
      </c>
      <c r="K11" s="1" t="s">
        <v>406</v>
      </c>
      <c r="L11" s="1" t="s">
        <v>406</v>
      </c>
      <c r="M11" s="1" t="s">
        <v>332</v>
      </c>
      <c r="N11" s="1" t="s">
        <v>332</v>
      </c>
      <c r="O11" s="1" t="s">
        <v>333</v>
      </c>
      <c r="P11" s="1" t="s">
        <v>334</v>
      </c>
      <c r="Q11" s="1" t="s">
        <v>335</v>
      </c>
      <c r="R11" s="1" t="s">
        <v>407</v>
      </c>
      <c r="S11" s="1" t="s">
        <v>337</v>
      </c>
      <c r="T11" s="1" t="s">
        <v>338</v>
      </c>
      <c r="U11" s="1" t="s">
        <v>288</v>
      </c>
      <c r="V11" s="1" t="s">
        <v>408</v>
      </c>
    </row>
    <row r="12" s="1" customFormat="1" spans="1:22">
      <c r="A12" s="3">
        <v>999228367348258</v>
      </c>
      <c r="B12" s="1" t="s">
        <v>409</v>
      </c>
      <c r="C12" s="1" t="s">
        <v>410</v>
      </c>
      <c r="D12" s="1" t="s">
        <v>411</v>
      </c>
      <c r="E12" s="1" t="s">
        <v>412</v>
      </c>
      <c r="F12" s="1" t="s">
        <v>353</v>
      </c>
      <c r="G12" s="1" t="s">
        <v>328</v>
      </c>
      <c r="H12" s="1" t="s">
        <v>329</v>
      </c>
      <c r="I12" s="1" t="s">
        <v>413</v>
      </c>
      <c r="J12" s="1" t="s">
        <v>30</v>
      </c>
      <c r="K12" s="1" t="s">
        <v>414</v>
      </c>
      <c r="L12" s="1" t="s">
        <v>414</v>
      </c>
      <c r="M12" s="1" t="s">
        <v>332</v>
      </c>
      <c r="N12" s="1" t="s">
        <v>332</v>
      </c>
      <c r="O12" s="1" t="s">
        <v>333</v>
      </c>
      <c r="P12" s="1" t="s">
        <v>334</v>
      </c>
      <c r="Q12" s="1" t="s">
        <v>335</v>
      </c>
      <c r="R12" s="1" t="s">
        <v>415</v>
      </c>
      <c r="S12" s="1" t="s">
        <v>337</v>
      </c>
      <c r="T12" s="1" t="s">
        <v>338</v>
      </c>
      <c r="U12" s="1" t="s">
        <v>283</v>
      </c>
      <c r="V12" s="1" t="s">
        <v>416</v>
      </c>
    </row>
    <row r="13" s="1" customFormat="1" spans="1:22">
      <c r="A13" s="3">
        <v>999228333098134</v>
      </c>
      <c r="B13" s="1" t="s">
        <v>417</v>
      </c>
      <c r="C13" s="1" t="s">
        <v>418</v>
      </c>
      <c r="D13" s="1" t="s">
        <v>419</v>
      </c>
      <c r="E13" s="1" t="s">
        <v>420</v>
      </c>
      <c r="F13" s="1" t="s">
        <v>353</v>
      </c>
      <c r="G13" s="1" t="s">
        <v>328</v>
      </c>
      <c r="H13" s="1" t="s">
        <v>329</v>
      </c>
      <c r="I13" s="1" t="s">
        <v>421</v>
      </c>
      <c r="J13" s="1" t="s">
        <v>30</v>
      </c>
      <c r="K13" s="1" t="s">
        <v>422</v>
      </c>
      <c r="L13" s="1" t="s">
        <v>422</v>
      </c>
      <c r="M13" s="1" t="s">
        <v>332</v>
      </c>
      <c r="N13" s="1" t="s">
        <v>332</v>
      </c>
      <c r="O13" s="1" t="s">
        <v>333</v>
      </c>
      <c r="P13" s="1" t="s">
        <v>334</v>
      </c>
      <c r="Q13" s="1" t="s">
        <v>335</v>
      </c>
      <c r="R13" s="1" t="s">
        <v>423</v>
      </c>
      <c r="S13" s="1" t="s">
        <v>337</v>
      </c>
      <c r="T13" s="1" t="s">
        <v>338</v>
      </c>
      <c r="U13" s="1" t="s">
        <v>283</v>
      </c>
      <c r="V13" s="1" t="s">
        <v>424</v>
      </c>
    </row>
    <row r="14" s="1" customFormat="1" spans="1:22">
      <c r="A14" s="3">
        <v>999228231647215</v>
      </c>
      <c r="B14" s="1" t="s">
        <v>425</v>
      </c>
      <c r="C14" s="1" t="s">
        <v>426</v>
      </c>
      <c r="D14" s="1" t="s">
        <v>427</v>
      </c>
      <c r="E14" s="1" t="s">
        <v>428</v>
      </c>
      <c r="F14" s="1" t="s">
        <v>340</v>
      </c>
      <c r="G14" s="1" t="s">
        <v>328</v>
      </c>
      <c r="H14" s="1" t="s">
        <v>329</v>
      </c>
      <c r="I14" s="1" t="s">
        <v>429</v>
      </c>
      <c r="J14" s="1" t="s">
        <v>30</v>
      </c>
      <c r="K14" s="1" t="s">
        <v>430</v>
      </c>
      <c r="L14" s="1" t="s">
        <v>430</v>
      </c>
      <c r="M14" s="1" t="s">
        <v>332</v>
      </c>
      <c r="N14" s="1" t="s">
        <v>332</v>
      </c>
      <c r="O14" s="1" t="s">
        <v>333</v>
      </c>
      <c r="P14" s="1" t="s">
        <v>334</v>
      </c>
      <c r="Q14" s="1" t="s">
        <v>335</v>
      </c>
      <c r="R14" s="1" t="s">
        <v>431</v>
      </c>
      <c r="S14" s="1" t="s">
        <v>337</v>
      </c>
      <c r="T14" s="1" t="s">
        <v>338</v>
      </c>
      <c r="U14" s="1" t="s">
        <v>283</v>
      </c>
      <c r="V14" s="1" t="s">
        <v>357</v>
      </c>
    </row>
    <row r="15" s="1" customFormat="1" spans="1:22">
      <c r="A15" s="3">
        <v>999228216156364</v>
      </c>
      <c r="B15" s="1" t="s">
        <v>432</v>
      </c>
      <c r="C15" s="1" t="s">
        <v>433</v>
      </c>
      <c r="D15" s="1" t="s">
        <v>434</v>
      </c>
      <c r="E15" s="1" t="s">
        <v>435</v>
      </c>
      <c r="F15" s="1" t="s">
        <v>327</v>
      </c>
      <c r="G15" s="1" t="s">
        <v>328</v>
      </c>
      <c r="H15" s="1" t="s">
        <v>329</v>
      </c>
      <c r="I15" s="1" t="s">
        <v>436</v>
      </c>
      <c r="J15" s="1" t="s">
        <v>30</v>
      </c>
      <c r="K15" s="1" t="s">
        <v>437</v>
      </c>
      <c r="L15" s="1" t="s">
        <v>437</v>
      </c>
      <c r="M15" s="1" t="s">
        <v>332</v>
      </c>
      <c r="N15" s="1" t="s">
        <v>332</v>
      </c>
      <c r="O15" s="1" t="s">
        <v>333</v>
      </c>
      <c r="P15" s="1" t="s">
        <v>334</v>
      </c>
      <c r="Q15" s="1" t="s">
        <v>335</v>
      </c>
      <c r="R15" s="1" t="s">
        <v>438</v>
      </c>
      <c r="S15" s="1" t="s">
        <v>337</v>
      </c>
      <c r="T15" s="1" t="s">
        <v>338</v>
      </c>
      <c r="U15" s="1" t="s">
        <v>288</v>
      </c>
      <c r="V15" s="1" t="s">
        <v>357</v>
      </c>
    </row>
    <row r="16" s="1" customFormat="1" spans="1:22">
      <c r="A16" s="3">
        <v>999228118746726</v>
      </c>
      <c r="B16" s="1" t="s">
        <v>439</v>
      </c>
      <c r="C16" s="1" t="s">
        <v>440</v>
      </c>
      <c r="D16" s="1" t="s">
        <v>441</v>
      </c>
      <c r="E16" s="1" t="s">
        <v>442</v>
      </c>
      <c r="F16" s="1" t="s">
        <v>353</v>
      </c>
      <c r="G16" s="1" t="s">
        <v>328</v>
      </c>
      <c r="H16" s="1" t="s">
        <v>329</v>
      </c>
      <c r="I16" s="1" t="s">
        <v>443</v>
      </c>
      <c r="J16" s="1" t="s">
        <v>30</v>
      </c>
      <c r="K16" s="1" t="s">
        <v>444</v>
      </c>
      <c r="L16" s="1" t="s">
        <v>444</v>
      </c>
      <c r="M16" s="1" t="s">
        <v>332</v>
      </c>
      <c r="N16" s="1" t="s">
        <v>332</v>
      </c>
      <c r="O16" s="1" t="s">
        <v>333</v>
      </c>
      <c r="P16" s="1" t="s">
        <v>334</v>
      </c>
      <c r="Q16" s="1" t="s">
        <v>335</v>
      </c>
      <c r="R16" s="1" t="s">
        <v>445</v>
      </c>
      <c r="S16" s="1" t="s">
        <v>337</v>
      </c>
      <c r="T16" s="1" t="s">
        <v>338</v>
      </c>
      <c r="U16" s="1" t="s">
        <v>283</v>
      </c>
      <c r="V16" s="1" t="s">
        <v>446</v>
      </c>
    </row>
    <row r="17" s="1" customFormat="1" spans="1:22">
      <c r="A17" s="3">
        <v>999228100264457</v>
      </c>
      <c r="B17" s="1" t="s">
        <v>439</v>
      </c>
      <c r="C17" s="1" t="s">
        <v>447</v>
      </c>
      <c r="D17" s="1" t="s">
        <v>448</v>
      </c>
      <c r="E17" s="1" t="s">
        <v>449</v>
      </c>
      <c r="F17" s="1" t="s">
        <v>344</v>
      </c>
      <c r="G17" s="1" t="s">
        <v>328</v>
      </c>
      <c r="H17" s="1" t="s">
        <v>329</v>
      </c>
      <c r="I17" s="1" t="s">
        <v>450</v>
      </c>
      <c r="J17" s="1" t="s">
        <v>30</v>
      </c>
      <c r="K17" s="1" t="s">
        <v>451</v>
      </c>
      <c r="L17" s="1" t="s">
        <v>451</v>
      </c>
      <c r="M17" s="1" t="s">
        <v>332</v>
      </c>
      <c r="N17" s="1" t="s">
        <v>332</v>
      </c>
      <c r="O17" s="1" t="s">
        <v>333</v>
      </c>
      <c r="P17" s="1" t="s">
        <v>334</v>
      </c>
      <c r="Q17" s="1" t="s">
        <v>335</v>
      </c>
      <c r="R17" s="1" t="s">
        <v>452</v>
      </c>
      <c r="S17" s="1" t="s">
        <v>337</v>
      </c>
      <c r="T17" s="1" t="s">
        <v>338</v>
      </c>
      <c r="U17" s="1" t="s">
        <v>283</v>
      </c>
      <c r="V17" s="1" t="s">
        <v>453</v>
      </c>
    </row>
    <row r="18" s="1" customFormat="1" spans="1:22">
      <c r="A18" s="3">
        <v>999228065182041</v>
      </c>
      <c r="B18" s="1" t="s">
        <v>454</v>
      </c>
      <c r="C18" s="1" t="s">
        <v>455</v>
      </c>
      <c r="D18" s="1" t="s">
        <v>456</v>
      </c>
      <c r="E18" s="1" t="s">
        <v>457</v>
      </c>
      <c r="F18" s="1" t="s">
        <v>353</v>
      </c>
      <c r="G18" s="1" t="s">
        <v>328</v>
      </c>
      <c r="H18" s="1" t="s">
        <v>329</v>
      </c>
      <c r="I18" s="1" t="s">
        <v>458</v>
      </c>
      <c r="J18" s="1" t="s">
        <v>30</v>
      </c>
      <c r="K18" s="1" t="s">
        <v>459</v>
      </c>
      <c r="L18" s="1" t="s">
        <v>459</v>
      </c>
      <c r="M18" s="1" t="s">
        <v>332</v>
      </c>
      <c r="N18" s="1" t="s">
        <v>332</v>
      </c>
      <c r="O18" s="1" t="s">
        <v>333</v>
      </c>
      <c r="P18" s="1" t="s">
        <v>334</v>
      </c>
      <c r="Q18" s="1" t="s">
        <v>335</v>
      </c>
      <c r="R18" s="1" t="s">
        <v>460</v>
      </c>
      <c r="S18" s="1" t="s">
        <v>337</v>
      </c>
      <c r="T18" s="1" t="s">
        <v>338</v>
      </c>
      <c r="U18" s="1" t="s">
        <v>283</v>
      </c>
      <c r="V18" s="1" t="s">
        <v>461</v>
      </c>
    </row>
    <row r="19" s="1" customFormat="1" spans="1:22">
      <c r="A19" s="3">
        <v>999228064718984</v>
      </c>
      <c r="B19" s="1" t="s">
        <v>454</v>
      </c>
      <c r="C19" s="1" t="s">
        <v>462</v>
      </c>
      <c r="D19" s="1" t="s">
        <v>463</v>
      </c>
      <c r="E19" s="1" t="s">
        <v>464</v>
      </c>
      <c r="F19" s="1" t="s">
        <v>344</v>
      </c>
      <c r="G19" s="1" t="s">
        <v>328</v>
      </c>
      <c r="H19" s="1" t="s">
        <v>329</v>
      </c>
      <c r="I19" s="1" t="s">
        <v>465</v>
      </c>
      <c r="J19" s="1" t="s">
        <v>30</v>
      </c>
      <c r="K19" s="1" t="s">
        <v>466</v>
      </c>
      <c r="L19" s="1" t="s">
        <v>466</v>
      </c>
      <c r="M19" s="1" t="s">
        <v>332</v>
      </c>
      <c r="N19" s="1" t="s">
        <v>332</v>
      </c>
      <c r="O19" s="1" t="s">
        <v>333</v>
      </c>
      <c r="P19" s="1" t="s">
        <v>334</v>
      </c>
      <c r="Q19" s="1" t="s">
        <v>335</v>
      </c>
      <c r="R19" s="1" t="s">
        <v>467</v>
      </c>
      <c r="S19" s="1" t="s">
        <v>337</v>
      </c>
      <c r="T19" s="1" t="s">
        <v>338</v>
      </c>
      <c r="U19" s="1" t="s">
        <v>288</v>
      </c>
      <c r="V19" s="1" t="s">
        <v>357</v>
      </c>
    </row>
    <row r="20" s="1" customFormat="1" spans="1:22">
      <c r="A20" s="3">
        <v>999228064126948</v>
      </c>
      <c r="B20" s="1" t="s">
        <v>468</v>
      </c>
      <c r="C20" s="1" t="s">
        <v>469</v>
      </c>
      <c r="D20" s="1" t="s">
        <v>470</v>
      </c>
      <c r="E20" s="1" t="s">
        <v>471</v>
      </c>
      <c r="F20" s="1" t="s">
        <v>327</v>
      </c>
      <c r="G20" s="1" t="s">
        <v>328</v>
      </c>
      <c r="H20" s="1" t="s">
        <v>329</v>
      </c>
      <c r="I20" s="1" t="s">
        <v>472</v>
      </c>
      <c r="J20" s="1" t="s">
        <v>30</v>
      </c>
      <c r="K20" s="1" t="s">
        <v>473</v>
      </c>
      <c r="L20" s="1" t="s">
        <v>473</v>
      </c>
      <c r="M20" s="1" t="s">
        <v>332</v>
      </c>
      <c r="N20" s="1" t="s">
        <v>332</v>
      </c>
      <c r="O20" s="1" t="s">
        <v>333</v>
      </c>
      <c r="P20" s="1" t="s">
        <v>334</v>
      </c>
      <c r="Q20" s="1" t="s">
        <v>335</v>
      </c>
      <c r="R20" s="1" t="s">
        <v>474</v>
      </c>
      <c r="S20" s="1" t="s">
        <v>337</v>
      </c>
      <c r="T20" s="1" t="s">
        <v>338</v>
      </c>
      <c r="U20" s="1" t="s">
        <v>283</v>
      </c>
      <c r="V20" s="1" t="s">
        <v>385</v>
      </c>
    </row>
    <row r="21" s="1" customFormat="1" spans="1:22">
      <c r="A21" s="3">
        <v>999228012927452</v>
      </c>
      <c r="B21" s="1" t="s">
        <v>475</v>
      </c>
      <c r="C21" s="1" t="s">
        <v>476</v>
      </c>
      <c r="D21" s="1" t="s">
        <v>477</v>
      </c>
      <c r="E21" s="1" t="s">
        <v>478</v>
      </c>
      <c r="F21" s="1" t="s">
        <v>353</v>
      </c>
      <c r="G21" s="1" t="s">
        <v>328</v>
      </c>
      <c r="H21" s="1" t="s">
        <v>329</v>
      </c>
      <c r="I21" s="1" t="s">
        <v>479</v>
      </c>
      <c r="J21" s="1" t="s">
        <v>30</v>
      </c>
      <c r="K21" s="1" t="s">
        <v>480</v>
      </c>
      <c r="L21" s="1" t="s">
        <v>480</v>
      </c>
      <c r="M21" s="1" t="s">
        <v>332</v>
      </c>
      <c r="N21" s="1" t="s">
        <v>332</v>
      </c>
      <c r="O21" s="1" t="s">
        <v>333</v>
      </c>
      <c r="P21" s="1" t="s">
        <v>334</v>
      </c>
      <c r="Q21" s="1" t="s">
        <v>335</v>
      </c>
      <c r="R21" s="1" t="s">
        <v>481</v>
      </c>
      <c r="S21" s="1" t="s">
        <v>337</v>
      </c>
      <c r="T21" s="1" t="s">
        <v>338</v>
      </c>
      <c r="U21" s="1" t="s">
        <v>283</v>
      </c>
      <c r="V21" s="1" t="s">
        <v>408</v>
      </c>
    </row>
    <row r="22" s="1" customFormat="1" spans="1:22">
      <c r="A22" s="3">
        <v>999227438584515</v>
      </c>
      <c r="B22" s="1" t="s">
        <v>482</v>
      </c>
      <c r="C22" s="1" t="s">
        <v>483</v>
      </c>
      <c r="D22" s="1" t="s">
        <v>456</v>
      </c>
      <c r="E22" s="1" t="s">
        <v>484</v>
      </c>
      <c r="F22" s="1" t="s">
        <v>323</v>
      </c>
      <c r="G22" s="1" t="s">
        <v>328</v>
      </c>
      <c r="H22" s="1" t="s">
        <v>329</v>
      </c>
      <c r="I22" s="1" t="s">
        <v>485</v>
      </c>
      <c r="J22" s="1" t="s">
        <v>30</v>
      </c>
      <c r="K22" s="1" t="s">
        <v>486</v>
      </c>
      <c r="L22" s="1" t="s">
        <v>486</v>
      </c>
      <c r="M22" s="1" t="s">
        <v>332</v>
      </c>
      <c r="N22" s="1" t="s">
        <v>332</v>
      </c>
      <c r="O22" s="1" t="s">
        <v>333</v>
      </c>
      <c r="P22" s="1" t="s">
        <v>334</v>
      </c>
      <c r="Q22" s="1" t="s">
        <v>335</v>
      </c>
      <c r="R22" s="1" t="s">
        <v>487</v>
      </c>
      <c r="S22" s="1" t="s">
        <v>337</v>
      </c>
      <c r="T22" s="1" t="s">
        <v>338</v>
      </c>
      <c r="U22" s="1" t="s">
        <v>283</v>
      </c>
      <c r="V22" s="1" t="s">
        <v>461</v>
      </c>
    </row>
    <row r="23" s="1" customFormat="1" spans="1:22">
      <c r="A23" s="3">
        <v>999227300807565</v>
      </c>
      <c r="B23" s="1" t="s">
        <v>488</v>
      </c>
      <c r="C23" s="1" t="s">
        <v>489</v>
      </c>
      <c r="D23" s="1" t="s">
        <v>490</v>
      </c>
      <c r="E23" s="1" t="s">
        <v>491</v>
      </c>
      <c r="F23" s="1" t="s">
        <v>344</v>
      </c>
      <c r="G23" s="1" t="s">
        <v>328</v>
      </c>
      <c r="H23" s="1" t="s">
        <v>329</v>
      </c>
      <c r="I23" s="1" t="s">
        <v>492</v>
      </c>
      <c r="J23" s="1" t="s">
        <v>30</v>
      </c>
      <c r="K23" s="1" t="s">
        <v>493</v>
      </c>
      <c r="L23" s="1" t="s">
        <v>493</v>
      </c>
      <c r="M23" s="1" t="s">
        <v>332</v>
      </c>
      <c r="N23" s="1" t="s">
        <v>332</v>
      </c>
      <c r="O23" s="1" t="s">
        <v>333</v>
      </c>
      <c r="P23" s="1" t="s">
        <v>334</v>
      </c>
      <c r="Q23" s="1" t="s">
        <v>335</v>
      </c>
      <c r="R23" s="1" t="s">
        <v>494</v>
      </c>
      <c r="S23" s="1" t="s">
        <v>337</v>
      </c>
      <c r="T23" s="1" t="s">
        <v>338</v>
      </c>
      <c r="U23" s="1" t="s">
        <v>283</v>
      </c>
      <c r="V23" s="1" t="s">
        <v>385</v>
      </c>
    </row>
    <row r="24" s="1" customFormat="1" spans="1:22">
      <c r="A24" s="3">
        <v>999226735107814</v>
      </c>
      <c r="B24" s="1" t="s">
        <v>495</v>
      </c>
      <c r="C24" s="1" t="s">
        <v>496</v>
      </c>
      <c r="D24" s="1" t="s">
        <v>497</v>
      </c>
      <c r="E24" s="1" t="s">
        <v>498</v>
      </c>
      <c r="F24" s="1" t="s">
        <v>327</v>
      </c>
      <c r="G24" s="1" t="s">
        <v>328</v>
      </c>
      <c r="H24" s="1" t="s">
        <v>329</v>
      </c>
      <c r="I24" s="1" t="s">
        <v>499</v>
      </c>
      <c r="J24" s="1" t="s">
        <v>30</v>
      </c>
      <c r="K24" s="1" t="s">
        <v>500</v>
      </c>
      <c r="L24" s="1" t="s">
        <v>500</v>
      </c>
      <c r="M24" s="1" t="s">
        <v>332</v>
      </c>
      <c r="N24" s="1" t="s">
        <v>332</v>
      </c>
      <c r="O24" s="1" t="s">
        <v>333</v>
      </c>
      <c r="P24" s="1" t="s">
        <v>334</v>
      </c>
      <c r="Q24" s="1" t="s">
        <v>335</v>
      </c>
      <c r="R24" s="1" t="s">
        <v>501</v>
      </c>
      <c r="S24" s="1" t="s">
        <v>337</v>
      </c>
      <c r="T24" s="1" t="s">
        <v>338</v>
      </c>
      <c r="U24" s="1" t="s">
        <v>288</v>
      </c>
      <c r="V24" s="1" t="s">
        <v>357</v>
      </c>
    </row>
    <row r="25" s="1" customFormat="1" spans="1:22">
      <c r="A25" s="3">
        <v>999226007067798</v>
      </c>
      <c r="B25" s="1" t="s">
        <v>502</v>
      </c>
      <c r="C25" s="1" t="s">
        <v>503</v>
      </c>
      <c r="D25" s="1" t="s">
        <v>504</v>
      </c>
      <c r="E25" s="1" t="s">
        <v>505</v>
      </c>
      <c r="F25" s="1" t="s">
        <v>340</v>
      </c>
      <c r="G25" s="1" t="s">
        <v>328</v>
      </c>
      <c r="H25" s="1" t="s">
        <v>329</v>
      </c>
      <c r="I25" s="1" t="s">
        <v>506</v>
      </c>
      <c r="J25" s="1" t="s">
        <v>30</v>
      </c>
      <c r="K25" s="1" t="s">
        <v>507</v>
      </c>
      <c r="L25" s="1" t="s">
        <v>507</v>
      </c>
      <c r="M25" s="1" t="s">
        <v>332</v>
      </c>
      <c r="N25" s="1" t="s">
        <v>332</v>
      </c>
      <c r="O25" s="1" t="s">
        <v>333</v>
      </c>
      <c r="P25" s="1" t="s">
        <v>334</v>
      </c>
      <c r="Q25" s="1" t="s">
        <v>335</v>
      </c>
      <c r="R25" s="1" t="s">
        <v>508</v>
      </c>
      <c r="S25" s="1" t="s">
        <v>337</v>
      </c>
      <c r="T25" s="1" t="s">
        <v>338</v>
      </c>
      <c r="U25" s="1" t="s">
        <v>283</v>
      </c>
      <c r="V25" s="1" t="s">
        <v>509</v>
      </c>
    </row>
    <row r="26" s="1" customFormat="1" spans="1:22">
      <c r="A26" s="3">
        <v>999225938609962</v>
      </c>
      <c r="B26" s="1" t="s">
        <v>510</v>
      </c>
      <c r="C26" s="1" t="s">
        <v>511</v>
      </c>
      <c r="D26" s="1" t="s">
        <v>512</v>
      </c>
      <c r="E26" s="1" t="s">
        <v>513</v>
      </c>
      <c r="F26" s="1" t="s">
        <v>327</v>
      </c>
      <c r="G26" s="1" t="s">
        <v>328</v>
      </c>
      <c r="H26" s="1" t="s">
        <v>329</v>
      </c>
      <c r="I26" s="1" t="s">
        <v>514</v>
      </c>
      <c r="J26" s="1" t="s">
        <v>30</v>
      </c>
      <c r="K26" s="1" t="s">
        <v>515</v>
      </c>
      <c r="L26" s="1" t="s">
        <v>515</v>
      </c>
      <c r="M26" s="1" t="s">
        <v>332</v>
      </c>
      <c r="N26" s="1" t="s">
        <v>332</v>
      </c>
      <c r="O26" s="1" t="s">
        <v>333</v>
      </c>
      <c r="P26" s="1" t="s">
        <v>334</v>
      </c>
      <c r="Q26" s="1" t="s">
        <v>335</v>
      </c>
      <c r="R26" s="1" t="s">
        <v>516</v>
      </c>
      <c r="S26" s="1" t="s">
        <v>337</v>
      </c>
      <c r="T26" s="1" t="s">
        <v>338</v>
      </c>
      <c r="U26" s="1" t="s">
        <v>288</v>
      </c>
      <c r="V26" s="1" t="s">
        <v>357</v>
      </c>
    </row>
    <row r="27" s="1" customFormat="1" spans="1:22">
      <c r="A27" s="3">
        <v>999225658279188</v>
      </c>
      <c r="B27" s="1" t="s">
        <v>517</v>
      </c>
      <c r="C27" s="1" t="s">
        <v>518</v>
      </c>
      <c r="D27" s="1" t="s">
        <v>519</v>
      </c>
      <c r="E27" s="1" t="s">
        <v>520</v>
      </c>
      <c r="F27" s="1" t="s">
        <v>353</v>
      </c>
      <c r="G27" s="1" t="s">
        <v>328</v>
      </c>
      <c r="H27" s="1" t="s">
        <v>329</v>
      </c>
      <c r="I27" s="1" t="s">
        <v>521</v>
      </c>
      <c r="J27" s="1" t="s">
        <v>30</v>
      </c>
      <c r="K27" s="1" t="s">
        <v>522</v>
      </c>
      <c r="L27" s="1" t="s">
        <v>522</v>
      </c>
      <c r="M27" s="1" t="s">
        <v>332</v>
      </c>
      <c r="N27" s="1" t="s">
        <v>332</v>
      </c>
      <c r="O27" s="1" t="s">
        <v>333</v>
      </c>
      <c r="P27" s="1" t="s">
        <v>334</v>
      </c>
      <c r="Q27" s="1" t="s">
        <v>335</v>
      </c>
      <c r="R27" s="1" t="s">
        <v>523</v>
      </c>
      <c r="S27" s="1" t="s">
        <v>337</v>
      </c>
      <c r="T27" s="1" t="s">
        <v>338</v>
      </c>
      <c r="U27" s="1" t="s">
        <v>283</v>
      </c>
      <c r="V27" s="1" t="s">
        <v>416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win11</dc:creator>
  <cp:lastModifiedBy>小郭</cp:lastModifiedBy>
  <dcterms:created xsi:type="dcterms:W3CDTF">2023-05-12T11:15:00Z</dcterms:created>
  <dcterms:modified xsi:type="dcterms:W3CDTF">2024-01-09T08:54:43Z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A51B3FD7BC7D4B8987873AD4F7C3B400_12</vt:lpwstr>
  </property>
</Properties>
</file>