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<sst xmlns="http://schemas.openxmlformats.org/spreadsheetml/2006/main" count="1022" uniqueCount="406">
  <si>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</si>
  <si>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</si>
  <si>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</si>
  <si>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</si>
  <si>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</si>
  <si>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</si>
  <si>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</si>
  <si>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</si>
  <si>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</si>
  <si>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</si>
  <si>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</si>
  <si>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</si>
  <si>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</si>
  <si>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</si>
  <si>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</si>
  <si>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</si>
  <si>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</si>
  <si>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</si>
  <si>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</si>
  <si>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</si>
  <si>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</si>
  <si>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</si>
  <si>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</si>
  <si>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</si>
  <si>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</si>
  <si>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999225058565491	</t>
  </si>
  <si>
    <t>Ctrip</t>
  </si>
  <si>
    <t>正常</t>
  </si>
  <si>
    <t>[加亚新城]桑德曼之家 - 旅舍及套房(The House of Sandeman - Hostel &amp; Suites)(90203360)</t>
  </si>
  <si>
    <t>景观高级双人房&lt;2人入住&gt;&lt;不退款&gt;&lt;早餐&gt;</t>
  </si>
  <si>
    <t>HKD</t>
  </si>
  <si>
    <t>AHN/SUNHYANG,SHIN/HEEBONG</t>
  </si>
  <si>
    <t>CA13030240109HKD</t>
  </si>
  <si>
    <t>未提现</t>
  </si>
  <si>
    <t>携程开票</t>
  </si>
  <si>
    <t xml:space="preserve">3576761	</t>
  </si>
  <si>
    <t xml:space="preserve">IRQ5JN	</t>
  </si>
  <si>
    <t xml:space="preserve">999226358866915	</t>
  </si>
  <si>
    <t>[长滩岛]长滩岛海洋俱乐部海滩度假村(Boracay Ocean Club Beach Resort)(55665889)</t>
  </si>
  <si>
    <t>豪华房&lt;2人入住&gt;&lt;早餐&gt;</t>
  </si>
  <si>
    <t>Ng/Hans,Ng/Hans</t>
  </si>
  <si>
    <t xml:space="preserve">3841528	</t>
  </si>
  <si>
    <t xml:space="preserve">	</t>
  </si>
  <si>
    <t xml:space="preserve">999226848546794	</t>
  </si>
  <si>
    <t>[沙迦]沙迦红堡酒店(Red Castle Hotel - Managed by Aoudi Consultants)(94361359)</t>
  </si>
  <si>
    <t>普通套房&lt;2人入住&gt;</t>
  </si>
  <si>
    <t>KHOLODILOV/DMITRII</t>
  </si>
  <si>
    <t xml:space="preserve">3956276	</t>
  </si>
  <si>
    <t>取消</t>
  </si>
  <si>
    <t xml:space="preserve">999227006577219	</t>
  </si>
  <si>
    <t>[里斯本]里斯本机场星星旅馆酒店(Star Inn Lisbon Airport)(55451808)</t>
  </si>
  <si>
    <t>双床房&lt;2人入住&gt;&lt;早餐&gt;</t>
  </si>
  <si>
    <t>Liu/Yan,Liu/Yan,Liu/Yan,Liu/Yan</t>
  </si>
  <si>
    <t xml:space="preserve">3981805	</t>
  </si>
  <si>
    <t xml:space="preserve">999227065132002	</t>
  </si>
  <si>
    <t>[象岛]象岛度假村(Koh Chang Resort)(55312192)</t>
  </si>
  <si>
    <t>高级楼房&lt;2人入住&gt;&lt;早餐&gt;</t>
  </si>
  <si>
    <t>SAMOILOVA/ELENA VALEREVNA</t>
  </si>
  <si>
    <t xml:space="preserve">3996549	</t>
  </si>
  <si>
    <t xml:space="preserve">999227113871266	</t>
  </si>
  <si>
    <t>[皮皮岛]皮皮岛湾景度假酒店(Bayview Resort Phi Phi)(55822339)</t>
  </si>
  <si>
    <t>高级别墅&lt;2人入住&gt;</t>
  </si>
  <si>
    <t>Aytekin/Alpaslan</t>
  </si>
  <si>
    <t xml:space="preserve">4011140	</t>
  </si>
  <si>
    <t xml:space="preserve">321-6540760	</t>
  </si>
  <si>
    <t xml:space="preserve">999227952623272	</t>
  </si>
  <si>
    <t>[洛杉矶]洛杉矶机场希尔顿酒店(Hilton Los Angeles Airport)(54503377)</t>
  </si>
  <si>
    <t>2 Double Beds&lt;2人入住&gt;</t>
  </si>
  <si>
    <t>SILVEIRA/MARCO</t>
  </si>
  <si>
    <t xml:space="preserve">4084882	</t>
  </si>
  <si>
    <t xml:space="preserve">2310186271	</t>
  </si>
  <si>
    <t xml:space="preserve">999227978368057	</t>
  </si>
  <si>
    <t>[尼斯]杜平尼斯港口酒店(Hotel du Pin Nice Port)(55491619)</t>
  </si>
  <si>
    <t>大床房&lt;2人入住&gt;&lt;早餐&gt;</t>
  </si>
  <si>
    <t>WANG/XINYUE,WANG/XUN</t>
  </si>
  <si>
    <t xml:space="preserve">4093433	</t>
  </si>
  <si>
    <t xml:space="preserve">999228147028156	</t>
  </si>
  <si>
    <t>[佛罗伦萨]波提瑟利酒店(Hotel Botticelli)(70392265)</t>
  </si>
  <si>
    <t>经典房间&lt;2人入住&gt;&lt;早餐&gt;</t>
  </si>
  <si>
    <t>Lakner/Gergor</t>
  </si>
  <si>
    <t xml:space="preserve">4140099	</t>
  </si>
  <si>
    <t xml:space="preserve">999228240021683	</t>
  </si>
  <si>
    <t>[曼谷]曼谷柏悦酒店(Park Hyatt Bangkok)(55451711)</t>
  </si>
  <si>
    <t>特大床房&lt;2人入住&gt;&lt;早餐&gt;</t>
  </si>
  <si>
    <t>YEE/TUNG SHING</t>
  </si>
  <si>
    <t xml:space="preserve">4162238	</t>
  </si>
  <si>
    <t xml:space="preserve">999228262794589	</t>
  </si>
  <si>
    <t>标准双床房&lt;2人入住&gt;&lt;早餐&gt;</t>
  </si>
  <si>
    <t>WANG/Aie,SUN/Liya</t>
  </si>
  <si>
    <t xml:space="preserve">4166591	</t>
  </si>
  <si>
    <t xml:space="preserve">999228272114512	</t>
  </si>
  <si>
    <t>[曼谷]卡奈里斯素万那普机场店(Canalis Suvarnabhumi Airport Hotel)(90402563)</t>
  </si>
  <si>
    <t>豪华双床房&lt;2人入住&gt;&lt;不退款&gt;&lt;早餐&gt;</t>
  </si>
  <si>
    <t>YUAN/QIMAN,TANG/YANUE</t>
  </si>
  <si>
    <t xml:space="preserve">4172192	</t>
  </si>
  <si>
    <t xml:space="preserve">RR23010947	</t>
  </si>
  <si>
    <t xml:space="preserve">999228273903505	</t>
  </si>
  <si>
    <t>[Klojen]马朗大皇宫酒店(The Grand Palace Hotel Malang)(94358376)</t>
  </si>
  <si>
    <t>高级房间&lt;2人入住&gt;</t>
  </si>
  <si>
    <t>LI/YUTING</t>
  </si>
  <si>
    <t xml:space="preserve">4173365	</t>
  </si>
  <si>
    <t xml:space="preserve">Conf by Mr.Barry-RSV	</t>
  </si>
  <si>
    <t xml:space="preserve">999228277732370	</t>
  </si>
  <si>
    <t>[布鲁日]布鲁日卡塞尔贝格大酒店(Grand Hotel Casselbergh Brugge)(55801261)</t>
  </si>
  <si>
    <t>高级房&lt;2人入住&gt;&lt;早餐&gt;</t>
  </si>
  <si>
    <t>LAVALLEE/Samuel</t>
  </si>
  <si>
    <t xml:space="preserve">4174432	</t>
  </si>
  <si>
    <t xml:space="preserve">999228321640950	</t>
  </si>
  <si>
    <t>[因特拉肯]多诺德酒店(Hotel Du Nord)(68545423)</t>
  </si>
  <si>
    <t>SHU/HOI KIU,WONG/SZE WAI</t>
  </si>
  <si>
    <t xml:space="preserve">4194519	</t>
  </si>
  <si>
    <t xml:space="preserve">999228337476967	</t>
  </si>
  <si>
    <t>[天安市]天安新罗酒店(Shilla Stay Cheonan)(60480295)</t>
  </si>
  <si>
    <t>标准双人房&lt;2人入住&gt;</t>
  </si>
  <si>
    <t>JO/YOUJIN</t>
  </si>
  <si>
    <t xml:space="preserve">4201180	</t>
  </si>
  <si>
    <t xml:space="preserve">28352467144	</t>
  </si>
  <si>
    <t>[马赛]马赛NH典藏酒店(NH Collection Marseille)(55694586)</t>
  </si>
  <si>
    <t>CHEN/CHULIANG,YU/XIJIA</t>
  </si>
  <si>
    <t xml:space="preserve">4209441	</t>
  </si>
  <si>
    <t xml:space="preserve">1500	</t>
  </si>
  <si>
    <t xml:space="preserve">999228367698603	</t>
  </si>
  <si>
    <t>[维也纳]维也纳时代精神酒店(Hotel Zeitgeist Vienna Hauptbahnhof)(55270557)</t>
  </si>
  <si>
    <t>城市房&lt;1人入住&gt;&lt;早餐&gt;</t>
  </si>
  <si>
    <t>NANAHO/AYAKO</t>
  </si>
  <si>
    <t xml:space="preserve">4218957	</t>
  </si>
  <si>
    <t xml:space="preserve">999228367712966	</t>
  </si>
  <si>
    <t>[纽约]肯尼迪机场舒适酒店(Comfort Inn JFK Airport)(110133668)</t>
  </si>
  <si>
    <t>ZHAO/CHANGHE</t>
  </si>
  <si>
    <t xml:space="preserve">4219102	</t>
  </si>
  <si>
    <t xml:space="preserve">3449505664	</t>
  </si>
  <si>
    <t xml:space="preserve">999228392902101	</t>
  </si>
  <si>
    <t>[拉普拉普]皇宫水上乐园度假村(Jpark Island Resort &amp; Waterpark Cebu)(109329158)</t>
  </si>
  <si>
    <t>Mactan套房&lt;2人入住&gt;&lt;不退款&gt;&lt;早餐&gt;</t>
  </si>
  <si>
    <t>LEE/HYUNJUNG</t>
  </si>
  <si>
    <t xml:space="preserve">4226208	</t>
  </si>
  <si>
    <t xml:space="preserve">6949244	</t>
  </si>
  <si>
    <t xml:space="preserve">999228422902140	</t>
  </si>
  <si>
    <t>[巴德胡弗多普]宜必思斯希普霍尔阿姆斯特丹机场酒店(Ibis Schiphol Amsterdam Airport)(55290037)</t>
  </si>
  <si>
    <t>双床房&lt;2人入住&gt;&lt;不退款&gt;</t>
  </si>
  <si>
    <t>PAN/XINLEI</t>
  </si>
  <si>
    <t xml:space="preserve">4236892	</t>
  </si>
  <si>
    <t xml:space="preserve">28484534093	</t>
  </si>
  <si>
    <t>[博尼图]博尼托赛琳娜酒店(Selina Bonito)(110039664)</t>
  </si>
  <si>
    <t>双人床房&lt;2人入住&gt;&lt;不退款&gt;</t>
  </si>
  <si>
    <t>BENITEZ TORRES/CAMILA</t>
  </si>
  <si>
    <t xml:space="preserve">4256664	</t>
  </si>
  <si>
    <t xml:space="preserve">258-3027452	</t>
  </si>
  <si>
    <t xml:space="preserve">999228488480674	</t>
  </si>
  <si>
    <t>[巴黎]巴黎共和皇冠假日酒店 - IHG 旗下酒店(Crowne Plaza Paris République, an IHG Hotel)(55439252)</t>
  </si>
  <si>
    <t>标准房&lt;2人入住&gt;&lt;不退款&gt;</t>
  </si>
  <si>
    <t>YU/XUEMEI</t>
  </si>
  <si>
    <t xml:space="preserve">4259994	</t>
  </si>
  <si>
    <t xml:space="preserve">999228519709075	</t>
  </si>
  <si>
    <t>[乔治市]七梯田酒店(Seven Terraces)(91812116)</t>
  </si>
  <si>
    <t>露台复式套房&lt;2人入住&gt;</t>
  </si>
  <si>
    <t>HO/KANG-LIN</t>
  </si>
  <si>
    <t xml:space="preserve">4270800	</t>
  </si>
  <si>
    <t xml:space="preserve">12539	</t>
  </si>
  <si>
    <t xml:space="preserve">28535592986	</t>
  </si>
  <si>
    <t>[佛罗伦萨]佛罗伦萨洛如斯奥多姆 B&amp;B 酒店(B&amp;B Hotel Laurus al Duomo)(55345916)</t>
  </si>
  <si>
    <t>SONG/LIKANG,Cheng/Junyang</t>
  </si>
  <si>
    <t xml:space="preserve">4274473	</t>
  </si>
  <si>
    <t xml:space="preserve">999228546854800	</t>
  </si>
  <si>
    <t>[索伦托]乌利赛豪华旅馆(Ulisse Deluxe Hostel)(95689962)</t>
  </si>
  <si>
    <t>双人房&lt;2人入住&gt;&lt;早餐&gt;</t>
  </si>
  <si>
    <t>ZHANG/ZIJUN,CHENG/NUO</t>
  </si>
  <si>
    <t xml:space="preserve">4277733	</t>
  </si>
  <si>
    <t xml:space="preserve">999228571923411	</t>
  </si>
  <si>
    <t>[新加坡]史丹佛瑞士酒店(Swissotel the Stamford)(55345920)</t>
  </si>
  <si>
    <t>尊贵两张双人床房&lt;2人入住&gt;&lt;不退款&gt;&lt;早餐&gt;</t>
  </si>
  <si>
    <t>MA/TAO</t>
  </si>
  <si>
    <t xml:space="preserve">4298676	</t>
  </si>
  <si>
    <t xml:space="preserve">41935112	</t>
  </si>
  <si>
    <t xml:space="preserve">999228589666464	</t>
  </si>
  <si>
    <t>[科伦]科隆巴库湾度假村(Bacau Bay Resort Coron)(90365834)</t>
  </si>
  <si>
    <t>豪华间&lt;2人入住&gt;&lt;不退款&gt;&lt;早餐&gt;</t>
  </si>
  <si>
    <t>PANUELOS/KENDRICK</t>
  </si>
  <si>
    <t xml:space="preserve">4307172	</t>
  </si>
  <si>
    <t xml:space="preserve">83991801-1	</t>
  </si>
  <si>
    <t xml:space="preserve">999228601491289	</t>
  </si>
  <si>
    <t>[河内]家庭过境酒店(Family Transit Hotel)(55299193)</t>
  </si>
  <si>
    <t>标准大床房&lt;2人入住&gt;&lt;早餐&gt;</t>
  </si>
  <si>
    <t>SHIMOYA/KOKI</t>
  </si>
  <si>
    <t xml:space="preserve">4311019	</t>
  </si>
  <si>
    <t xml:space="preserve">1082901278	</t>
  </si>
  <si>
    <t xml:space="preserve">999228606522289	</t>
  </si>
  <si>
    <t>[帕尔马马洛卡]帕尔马湾美利亚酒店(Melia Palma Bay)(55299433)</t>
  </si>
  <si>
    <t>豪华房&lt;1人入住&gt;</t>
  </si>
  <si>
    <t>GUO/FAN</t>
  </si>
  <si>
    <t xml:space="preserve">4314384	</t>
  </si>
  <si>
    <t xml:space="preserve">999229284065118	</t>
  </si>
  <si>
    <t>[巴黎]铂尔曼巴黎蒙帕纳斯酒店(Pullman Paris Montparnasse)(91595411)</t>
  </si>
  <si>
    <t>巴黎圣心大教堂景豪华甄选双床房&lt;2人入住&gt;</t>
  </si>
  <si>
    <t>YU/JING</t>
  </si>
  <si>
    <t xml:space="preserve">4363929	</t>
  </si>
  <si>
    <t xml:space="preserve">999229461535871	</t>
  </si>
  <si>
    <t>[马卡蒂]新世界马卡蒂酒店(New World Makati Hotel)(70391576)</t>
  </si>
  <si>
    <t>高级特大床房&lt;1人入住&gt;&lt;不退款&gt;&lt;早餐&gt;</t>
  </si>
  <si>
    <t>SWEDENBORG/CLAES GUSTAF JESPER</t>
  </si>
  <si>
    <t xml:space="preserve">4537156	</t>
  </si>
  <si>
    <t xml:space="preserve">7477814	</t>
  </si>
  <si>
    <t>，</t>
  </si>
  <si>
    <t>47918.33 HKD</t>
  </si>
  <si>
    <t>A240109095816481</t>
  </si>
  <si>
    <t>A240109095845481</t>
  </si>
  <si>
    <t>总计：47918.33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</si>
  <si>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</si>
  <si>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</si>
  <si>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</si>
  <si>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</si>
  <si>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</si>
  <si>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</si>
  <si>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</si>
  <si>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</si>
  <si>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</si>
  <si>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</si>
  <si>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</si>
  <si>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</si>
  <si>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</si>
  <si>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</si>
  <si>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</si>
  <si>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</si>
  <si>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</si>
  <si>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</si>
  <si>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</si>
  <si>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2023-07-01</t>
  </si>
  <si>
    <t>3576761</t>
  </si>
  <si>
    <t>桑德曼之家 - 旅舍及套房</t>
  </si>
  <si>
    <t>AHN SUNHYANG,SHIN HEEBONG</t>
  </si>
  <si>
    <t>2024-01-04</t>
  </si>
  <si>
    <t>2024-01-06</t>
  </si>
  <si>
    <t>退房日周结</t>
  </si>
  <si>
    <t>1868.58</t>
  </si>
  <si>
    <t>2013.34</t>
  </si>
  <si>
    <t>0</t>
  </si>
  <si>
    <t>0.00</t>
  </si>
  <si>
    <t>携程汇智国际直连</t>
  </si>
  <si>
    <t>925</t>
  </si>
  <si>
    <t>2023-07-01 11:25:25</t>
  </si>
  <si>
    <t>否</t>
  </si>
  <si>
    <t>汇智国际旅游发展有限公司</t>
  </si>
  <si>
    <t>直连</t>
  </si>
  <si>
    <t>葡萄牙</t>
  </si>
  <si>
    <t>2023-09-25</t>
  </si>
  <si>
    <t>3981805</t>
  </si>
  <si>
    <t>Star Inn Lisbon Airport</t>
  </si>
  <si>
    <t>Liu Yan,Liu Yan,Liu Yan,Liu Yan</t>
  </si>
  <si>
    <t>2024-01-05</t>
  </si>
  <si>
    <t>1748.51</t>
  </si>
  <si>
    <t>1868.66</t>
  </si>
  <si>
    <t>2023-09-25 08:10:50</t>
  </si>
  <si>
    <t>2023-09-28</t>
  </si>
  <si>
    <t>3996549</t>
  </si>
  <si>
    <t>阁昌岛度假酒店</t>
  </si>
  <si>
    <t>SAMOILOVA ELENA VALEREVNA</t>
  </si>
  <si>
    <t>2024-01-02</t>
  </si>
  <si>
    <t>1201.49</t>
  </si>
  <si>
    <t>1281.04</t>
  </si>
  <si>
    <t>2023-09-28 12:54:41</t>
  </si>
  <si>
    <t>泰国</t>
  </si>
  <si>
    <t>2023-10-02</t>
  </si>
  <si>
    <t>4011140</t>
  </si>
  <si>
    <t>皮皮岛湾景度假酒店</t>
  </si>
  <si>
    <t>Aytekin Alpaslan</t>
  </si>
  <si>
    <t>2024-01-01</t>
  </si>
  <si>
    <t>2253.16</t>
  </si>
  <si>
    <t>2410.05</t>
  </si>
  <si>
    <t>2023-10-02 01:01:55</t>
  </si>
  <si>
    <t>2023-10-17</t>
  </si>
  <si>
    <t>4084882</t>
  </si>
  <si>
    <t>洛杉矶机场希尔顿酒店</t>
  </si>
  <si>
    <t>SILVEIRA MARCO</t>
  </si>
  <si>
    <t>1253.52</t>
  </si>
  <si>
    <t>1337.52</t>
  </si>
  <si>
    <t>2023-10-17 12:23:06</t>
  </si>
  <si>
    <t>美国</t>
  </si>
  <si>
    <t>2023-10-31</t>
  </si>
  <si>
    <t>4166591</t>
  </si>
  <si>
    <t>杜平尼斯港口酒店</t>
  </si>
  <si>
    <t>WANG Aie,SUN Liya</t>
  </si>
  <si>
    <t>957.90</t>
  </si>
  <si>
    <t>1022.52</t>
  </si>
  <si>
    <t>2023-10-31 23:08:19</t>
  </si>
  <si>
    <t>法国</t>
  </si>
  <si>
    <t>2023-11-01</t>
  </si>
  <si>
    <t>4172192</t>
  </si>
  <si>
    <t>卡奈里斯素万那普机场店 (SHA Plus+)</t>
  </si>
  <si>
    <t>YUAN QIMAN,TANG YANUE</t>
  </si>
  <si>
    <t>375.00</t>
  </si>
  <si>
    <t>400.21</t>
  </si>
  <si>
    <t>2023-11-02 09:44:36</t>
  </si>
  <si>
    <t>直采</t>
  </si>
  <si>
    <t>4173365</t>
  </si>
  <si>
    <t>玛琅大皇宫酒店</t>
  </si>
  <si>
    <t>LI YUTING</t>
  </si>
  <si>
    <t>2024-01-03</t>
  </si>
  <si>
    <t>482.87</t>
  </si>
  <si>
    <t>515.34</t>
  </si>
  <si>
    <t>2023-11-01 23:43:09</t>
  </si>
  <si>
    <t>印度尼西亚</t>
  </si>
  <si>
    <t>2023-11-02</t>
  </si>
  <si>
    <t>4174432</t>
  </si>
  <si>
    <t>布鲁日卡塞尔贝格大酒店</t>
  </si>
  <si>
    <t>LAVALLEE Samuel</t>
  </si>
  <si>
    <t>1439.61</t>
  </si>
  <si>
    <t>1535.91</t>
  </si>
  <si>
    <t>2023-11-02 09:14:52</t>
  </si>
  <si>
    <t>比利时</t>
  </si>
  <si>
    <t>2023-11-05</t>
  </si>
  <si>
    <t>4194519</t>
  </si>
  <si>
    <t>因特拉肯多诺德酒店</t>
  </si>
  <si>
    <t>SHU HOI KIU,WONG SZE WAI</t>
  </si>
  <si>
    <t>3670.59</t>
  </si>
  <si>
    <t>3929.13</t>
  </si>
  <si>
    <t>2023-11-05 06:55:23</t>
  </si>
  <si>
    <t>瑞士</t>
  </si>
  <si>
    <t>2023-11-08</t>
  </si>
  <si>
    <t>4218957</t>
  </si>
  <si>
    <t>维也纳中央火车站时代酒店</t>
  </si>
  <si>
    <t>NANAHO AYAKO</t>
  </si>
  <si>
    <t>1683.45</t>
  </si>
  <si>
    <t>1804.53</t>
  </si>
  <si>
    <t>2023-11-08 21:59:36</t>
  </si>
  <si>
    <t>奥地利</t>
  </si>
  <si>
    <t>2023-11-10</t>
  </si>
  <si>
    <t>4226208</t>
  </si>
  <si>
    <t>皇宫水上乐园度假村</t>
  </si>
  <si>
    <t>LEE HYUNJUNG</t>
  </si>
  <si>
    <t>5093.46</t>
  </si>
  <si>
    <t>5459.81</t>
  </si>
  <si>
    <t>2023-11-10 08:03:08</t>
  </si>
  <si>
    <t>菲律宾</t>
  </si>
  <si>
    <t>2023-11-11</t>
  </si>
  <si>
    <t>4236892</t>
  </si>
  <si>
    <t>阿姆斯特丹史基浦机场宜必思酒店</t>
  </si>
  <si>
    <t>PAN XINLEI</t>
  </si>
  <si>
    <t>516.18</t>
  </si>
  <si>
    <t>551.77</t>
  </si>
  <si>
    <t>2023-11-11 18:05:34</t>
  </si>
  <si>
    <t>荷兰</t>
  </si>
  <si>
    <t>2023-11-15</t>
  </si>
  <si>
    <t>4256664</t>
  </si>
  <si>
    <t>Selina Bonito</t>
  </si>
  <si>
    <t>BENITEZ TORRES CAMILA</t>
  </si>
  <si>
    <t>1433.71</t>
  </si>
  <si>
    <t>1532.40</t>
  </si>
  <si>
    <t>2023-11-15 00:15:44</t>
  </si>
  <si>
    <t>巴西</t>
  </si>
  <si>
    <t>4259994</t>
  </si>
  <si>
    <t>皇冠假日巴黎共和酒店</t>
  </si>
  <si>
    <t>YU XUEMEI</t>
  </si>
  <si>
    <t>3781.29</t>
  </si>
  <si>
    <t>4061.10</t>
  </si>
  <si>
    <t>2023-11-15 16:46:38</t>
  </si>
  <si>
    <t>2023-11-17</t>
  </si>
  <si>
    <t>4270800</t>
  </si>
  <si>
    <t>槟城七梯田酒店</t>
  </si>
  <si>
    <t>HO KANG-LIN</t>
  </si>
  <si>
    <t>2639.61</t>
  </si>
  <si>
    <t>2836.76</t>
  </si>
  <si>
    <t>2023-11-17 22:48:53</t>
  </si>
  <si>
    <t>马来西亚</t>
  </si>
  <si>
    <t>2023-11-19</t>
  </si>
  <si>
    <t>4274473</t>
  </si>
  <si>
    <t>洛如斯奥多姆食宿酒店</t>
  </si>
  <si>
    <t>SONG LIKANG,Cheng Junyang</t>
  </si>
  <si>
    <t>2164.07</t>
  </si>
  <si>
    <t>2332.48</t>
  </si>
  <si>
    <t>2023-11-19 04:37:48</t>
  </si>
  <si>
    <t>意大利</t>
  </si>
  <si>
    <t>2023-11-20</t>
  </si>
  <si>
    <t>4277733</t>
  </si>
  <si>
    <t>乌利赛豪华旅馆</t>
  </si>
  <si>
    <t>ZHANG ZIJUN,CHENG NUO</t>
  </si>
  <si>
    <t>531.19</t>
  </si>
  <si>
    <t>572.53</t>
  </si>
  <si>
    <t>2023-11-20 05:56:15</t>
  </si>
  <si>
    <t>2023-11-21</t>
  </si>
  <si>
    <t>4298676</t>
  </si>
  <si>
    <t>新加坡史丹福瑞士酒店</t>
  </si>
  <si>
    <t>MA TAO,T BA T BA</t>
  </si>
  <si>
    <t>6964.01</t>
  </si>
  <si>
    <t>7555.62</t>
  </si>
  <si>
    <t>2023-11-22 09:00:07</t>
  </si>
  <si>
    <t>新加坡</t>
  </si>
  <si>
    <t>2023-11-23</t>
  </si>
  <si>
    <t>4307172</t>
  </si>
  <si>
    <t>科伦巴库湾度假村</t>
  </si>
  <si>
    <t>PANUELOS KENDRICK</t>
  </si>
  <si>
    <t>3316.00</t>
  </si>
  <si>
    <t>3602.00</t>
  </si>
  <si>
    <t>2023-11-23 05:22:23</t>
  </si>
  <si>
    <t>4311019</t>
  </si>
  <si>
    <t>家庭过境酒店</t>
  </si>
  <si>
    <t>SHIMOYA KOKI</t>
  </si>
  <si>
    <t>98.15</t>
  </si>
  <si>
    <t>106.61</t>
  </si>
  <si>
    <t>2023-11-23 18:40:19</t>
  </si>
  <si>
    <t>越南</t>
  </si>
  <si>
    <t>4537156</t>
  </si>
  <si>
    <t>马尼拉新世界酒店</t>
  </si>
  <si>
    <t>SWEDENBORG CLAES GUSTAF JESPER</t>
  </si>
  <si>
    <t>1089.00</t>
  </si>
  <si>
    <t>1189.12</t>
  </si>
  <si>
    <t>2024-01-03 10:35:40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</si>
</sst>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14</xdr:col>
      <xdr:colOff>609600</xdr:colOff>
      <xdr:row>79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734675" cy="477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45295</v>
      </c>
      <c r="G2" s="6">
        <v>45297</v>
      </c>
      <c r="H2" s="4">
        <v>1</v>
      </c>
      <c r="I2" s="4">
        <v>2</v>
      </c>
      <c r="J2" s="4">
        <v>2</v>
      </c>
      <c r="K2" s="4" t="s">
        <v>30</v>
      </c>
      <c r="L2" s="4">
        <v>2013.34</v>
      </c>
      <c r="M2" s="4">
        <v>2013.34</v>
      </c>
      <c r="N2" s="4" t="s">
        <v>31</v>
      </c>
      <c r="O2" s="4" t="s">
        <v>32</v>
      </c>
      <c r="P2" s="4" t="s">
        <v>33</v>
      </c>
      <c r="Q2" s="4">
        <v>0</v>
      </c>
      <c r="R2" s="7">
        <v>45108.0000115741</v>
      </c>
      <c r="S2" s="6">
        <v>45300</v>
      </c>
      <c r="T2" s="4" t="s">
        <v>34</v>
      </c>
      <c r="U2" s="4">
        <v>2013.34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45295</v>
      </c>
      <c r="G3" s="6">
        <v>45297</v>
      </c>
      <c r="H3" s="4">
        <v>1</v>
      </c>
      <c r="I3" s="4">
        <v>2</v>
      </c>
      <c r="J3" s="4">
        <v>2</v>
      </c>
      <c r="K3" s="4" t="s">
        <v>30</v>
      </c>
      <c r="L3" s="4">
        <v>1449.44</v>
      </c>
      <c r="M3" s="4">
        <v>1449.44</v>
      </c>
      <c r="N3" s="4" t="s">
        <v>40</v>
      </c>
      <c r="O3" s="4" t="s">
        <v>32</v>
      </c>
      <c r="P3" s="4" t="s">
        <v>33</v>
      </c>
      <c r="Q3" s="4">
        <v>0</v>
      </c>
      <c r="R3" s="7">
        <v>45164</v>
      </c>
      <c r="S3" s="6">
        <v>45300</v>
      </c>
      <c r="T3" s="4" t="s">
        <v>34</v>
      </c>
      <c r="U3" s="4">
        <v>1449.44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45289</v>
      </c>
      <c r="G4" s="6">
        <v>45297</v>
      </c>
      <c r="H4" s="4">
        <v>2</v>
      </c>
      <c r="I4" s="4">
        <v>8</v>
      </c>
      <c r="J4" s="4">
        <v>16</v>
      </c>
      <c r="K4" s="4" t="s">
        <v>30</v>
      </c>
      <c r="L4" s="4">
        <v>7748.8</v>
      </c>
      <c r="M4" s="4">
        <v>7748.8</v>
      </c>
      <c r="N4" s="4" t="s">
        <v>46</v>
      </c>
      <c r="O4" s="4" t="s">
        <v>32</v>
      </c>
      <c r="P4" s="4" t="s">
        <v>33</v>
      </c>
      <c r="Q4" s="4">
        <v>0</v>
      </c>
      <c r="R4" s="7">
        <v>45188.0000115741</v>
      </c>
      <c r="S4" s="6">
        <v>45300</v>
      </c>
      <c r="T4" s="4" t="s">
        <v>34</v>
      </c>
      <c r="U4" s="4">
        <v>7748.8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45289</v>
      </c>
      <c r="G5" s="6">
        <v>45297</v>
      </c>
      <c r="H5" s="4">
        <v>2</v>
      </c>
      <c r="I5" s="4">
        <v>8</v>
      </c>
      <c r="J5" s="4">
        <v>16</v>
      </c>
      <c r="K5" s="4" t="s">
        <v>30</v>
      </c>
      <c r="L5" s="4">
        <v>-7748.8</v>
      </c>
      <c r="M5" s="4">
        <v>-7748.8</v>
      </c>
      <c r="N5" s="4" t="s">
        <v>46</v>
      </c>
      <c r="O5" s="4" t="s">
        <v>32</v>
      </c>
      <c r="P5" s="4" t="s">
        <v>33</v>
      </c>
      <c r="Q5" s="4">
        <v>0</v>
      </c>
      <c r="R5" s="7">
        <v>45188.0000115741</v>
      </c>
      <c r="S5" s="6">
        <v>45300</v>
      </c>
      <c r="T5" s="4" t="s">
        <v>34</v>
      </c>
      <c r="U5" s="4">
        <v>-7748.8</v>
      </c>
      <c r="V5" s="4">
        <v>0</v>
      </c>
      <c r="W5" s="4">
        <v>0</v>
      </c>
      <c r="X5" s="4" t="s">
        <v>47</v>
      </c>
      <c r="Y5" s="4" t="s">
        <v>42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45296</v>
      </c>
      <c r="G6" s="6">
        <v>45297</v>
      </c>
      <c r="H6" s="4">
        <v>2</v>
      </c>
      <c r="I6" s="4">
        <v>1</v>
      </c>
      <c r="J6" s="4">
        <v>2</v>
      </c>
      <c r="K6" s="4" t="s">
        <v>30</v>
      </c>
      <c r="L6" s="4">
        <v>1868.66</v>
      </c>
      <c r="M6" s="4">
        <v>1868.66</v>
      </c>
      <c r="N6" s="4" t="s">
        <v>52</v>
      </c>
      <c r="O6" s="4" t="s">
        <v>32</v>
      </c>
      <c r="P6" s="4" t="s">
        <v>33</v>
      </c>
      <c r="Q6" s="4">
        <v>0</v>
      </c>
      <c r="R6" s="7">
        <v>45194</v>
      </c>
      <c r="S6" s="6">
        <v>45300</v>
      </c>
      <c r="T6" s="4" t="s">
        <v>34</v>
      </c>
      <c r="U6" s="4">
        <v>1868.66</v>
      </c>
      <c r="V6" s="4">
        <v>0</v>
      </c>
      <c r="W6" s="4">
        <v>0</v>
      </c>
      <c r="X6" s="4" t="s">
        <v>53</v>
      </c>
      <c r="Y6" s="4" t="s">
        <v>42</v>
      </c>
    </row>
    <row r="7" s="4" customFormat="1" spans="1:25">
      <c r="A7" s="4" t="s">
        <v>37</v>
      </c>
      <c r="B7" s="4" t="s">
        <v>26</v>
      </c>
      <c r="C7" s="4" t="s">
        <v>48</v>
      </c>
      <c r="D7" s="4" t="s">
        <v>38</v>
      </c>
      <c r="E7" s="4" t="s">
        <v>39</v>
      </c>
      <c r="F7" s="6">
        <v>45295</v>
      </c>
      <c r="G7" s="6">
        <v>45297</v>
      </c>
      <c r="H7" s="4">
        <v>1</v>
      </c>
      <c r="I7" s="4">
        <v>2</v>
      </c>
      <c r="J7" s="4">
        <v>2</v>
      </c>
      <c r="K7" s="4" t="s">
        <v>30</v>
      </c>
      <c r="L7" s="4">
        <v>-1449.44</v>
      </c>
      <c r="M7" s="4">
        <v>-1449.44</v>
      </c>
      <c r="N7" s="4" t="s">
        <v>40</v>
      </c>
      <c r="O7" s="4" t="s">
        <v>32</v>
      </c>
      <c r="P7" s="4" t="s">
        <v>33</v>
      </c>
      <c r="Q7" s="4">
        <v>0</v>
      </c>
      <c r="R7" s="7">
        <v>45164</v>
      </c>
      <c r="S7" s="6">
        <v>45300</v>
      </c>
      <c r="T7" s="4" t="s">
        <v>34</v>
      </c>
      <c r="U7" s="4">
        <v>-1449.44</v>
      </c>
      <c r="V7" s="4">
        <v>0</v>
      </c>
      <c r="W7" s="4">
        <v>0</v>
      </c>
      <c r="X7" s="4" t="s">
        <v>41</v>
      </c>
      <c r="Y7" s="4" t="s">
        <v>42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45293</v>
      </c>
      <c r="G8" s="6">
        <v>45297</v>
      </c>
      <c r="H8" s="4">
        <v>1</v>
      </c>
      <c r="I8" s="4">
        <v>4</v>
      </c>
      <c r="J8" s="4">
        <v>4</v>
      </c>
      <c r="K8" s="4" t="s">
        <v>30</v>
      </c>
      <c r="L8" s="4">
        <v>1281.04</v>
      </c>
      <c r="M8" s="4">
        <v>1281.04</v>
      </c>
      <c r="N8" s="4" t="s">
        <v>57</v>
      </c>
      <c r="O8" s="4" t="s">
        <v>32</v>
      </c>
      <c r="P8" s="4" t="s">
        <v>33</v>
      </c>
      <c r="Q8" s="4">
        <v>0</v>
      </c>
      <c r="R8" s="7">
        <v>45197</v>
      </c>
      <c r="S8" s="6">
        <v>45300</v>
      </c>
      <c r="T8" s="4" t="s">
        <v>34</v>
      </c>
      <c r="U8" s="4">
        <v>1281.04</v>
      </c>
      <c r="V8" s="4">
        <v>0</v>
      </c>
      <c r="W8" s="4">
        <v>0</v>
      </c>
      <c r="X8" s="4" t="s">
        <v>58</v>
      </c>
      <c r="Y8" s="4" t="s">
        <v>42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45292</v>
      </c>
      <c r="G9" s="6">
        <v>45297</v>
      </c>
      <c r="H9" s="4">
        <v>1</v>
      </c>
      <c r="I9" s="4">
        <v>5</v>
      </c>
      <c r="J9" s="4">
        <v>5</v>
      </c>
      <c r="K9" s="4" t="s">
        <v>30</v>
      </c>
      <c r="L9" s="4">
        <v>2410.05</v>
      </c>
      <c r="M9" s="4">
        <v>2410.05</v>
      </c>
      <c r="N9" s="4" t="s">
        <v>62</v>
      </c>
      <c r="O9" s="4" t="s">
        <v>32</v>
      </c>
      <c r="P9" s="4" t="s">
        <v>33</v>
      </c>
      <c r="Q9" s="4">
        <v>0</v>
      </c>
      <c r="R9" s="7">
        <v>45201.0000115741</v>
      </c>
      <c r="S9" s="6">
        <v>45300</v>
      </c>
      <c r="T9" s="4" t="s">
        <v>34</v>
      </c>
      <c r="U9" s="4">
        <v>2410.05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45296</v>
      </c>
      <c r="G10" s="6">
        <v>45297</v>
      </c>
      <c r="H10" s="4">
        <v>1</v>
      </c>
      <c r="I10" s="4">
        <v>1</v>
      </c>
      <c r="J10" s="4">
        <v>1</v>
      </c>
      <c r="K10" s="4" t="s">
        <v>30</v>
      </c>
      <c r="L10" s="4">
        <v>1337.52</v>
      </c>
      <c r="M10" s="4">
        <v>1337.52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45216</v>
      </c>
      <c r="S10" s="6">
        <v>45300</v>
      </c>
      <c r="T10" s="4" t="s">
        <v>34</v>
      </c>
      <c r="U10" s="4">
        <v>1337.52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45294</v>
      </c>
      <c r="G11" s="6">
        <v>45297</v>
      </c>
      <c r="H11" s="4">
        <v>1</v>
      </c>
      <c r="I11" s="4">
        <v>3</v>
      </c>
      <c r="J11" s="4">
        <v>3</v>
      </c>
      <c r="K11" s="4" t="s">
        <v>30</v>
      </c>
      <c r="L11" s="4">
        <v>1551.21</v>
      </c>
      <c r="M11" s="4">
        <v>1551.21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45217</v>
      </c>
      <c r="S11" s="6">
        <v>45300</v>
      </c>
      <c r="T11" s="4" t="s">
        <v>34</v>
      </c>
      <c r="U11" s="4">
        <v>1551.21</v>
      </c>
      <c r="V11" s="4">
        <v>0</v>
      </c>
      <c r="W11" s="4">
        <v>0</v>
      </c>
      <c r="X11" s="4" t="s">
        <v>75</v>
      </c>
      <c r="Y11" s="4" t="s">
        <v>42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45294</v>
      </c>
      <c r="G12" s="6">
        <v>45297</v>
      </c>
      <c r="H12" s="4">
        <v>1</v>
      </c>
      <c r="I12" s="4">
        <v>3</v>
      </c>
      <c r="J12" s="4">
        <v>3</v>
      </c>
      <c r="K12" s="4" t="s">
        <v>30</v>
      </c>
      <c r="L12" s="4">
        <v>2359.08</v>
      </c>
      <c r="M12" s="4">
        <v>2359.08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45226</v>
      </c>
      <c r="S12" s="6">
        <v>45300</v>
      </c>
      <c r="T12" s="4" t="s">
        <v>34</v>
      </c>
      <c r="U12" s="4">
        <v>2359.08</v>
      </c>
      <c r="V12" s="4">
        <v>0</v>
      </c>
      <c r="W12" s="4">
        <v>0</v>
      </c>
      <c r="X12" s="4" t="s">
        <v>80</v>
      </c>
      <c r="Y12" s="4" t="s">
        <v>42</v>
      </c>
    </row>
    <row r="13" s="4" customFormat="1" spans="1:25">
      <c r="A13" s="4" t="s">
        <v>76</v>
      </c>
      <c r="B13" s="4" t="s">
        <v>26</v>
      </c>
      <c r="C13" s="4" t="s">
        <v>48</v>
      </c>
      <c r="D13" s="4" t="s">
        <v>77</v>
      </c>
      <c r="E13" s="4" t="s">
        <v>78</v>
      </c>
      <c r="F13" s="6">
        <v>45294</v>
      </c>
      <c r="G13" s="6">
        <v>45297</v>
      </c>
      <c r="H13" s="4">
        <v>1</v>
      </c>
      <c r="I13" s="4">
        <v>3</v>
      </c>
      <c r="J13" s="4">
        <v>3</v>
      </c>
      <c r="K13" s="4" t="s">
        <v>30</v>
      </c>
      <c r="L13" s="4">
        <v>-2359.08</v>
      </c>
      <c r="M13" s="4">
        <v>-2359.08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45226</v>
      </c>
      <c r="S13" s="6">
        <v>45300</v>
      </c>
      <c r="T13" s="4" t="s">
        <v>34</v>
      </c>
      <c r="U13" s="4">
        <v>-2359.08</v>
      </c>
      <c r="V13" s="4">
        <v>0</v>
      </c>
      <c r="W13" s="4">
        <v>0</v>
      </c>
      <c r="X13" s="4" t="s">
        <v>80</v>
      </c>
      <c r="Y13" s="4" t="s">
        <v>42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45296</v>
      </c>
      <c r="G14" s="6">
        <v>45297</v>
      </c>
      <c r="H14" s="4">
        <v>1</v>
      </c>
      <c r="I14" s="4">
        <v>1</v>
      </c>
      <c r="J14" s="4">
        <v>1</v>
      </c>
      <c r="K14" s="4" t="s">
        <v>30</v>
      </c>
      <c r="L14" s="4">
        <v>3191.65</v>
      </c>
      <c r="M14" s="4">
        <v>3191.65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45230</v>
      </c>
      <c r="S14" s="6">
        <v>45300</v>
      </c>
      <c r="T14" s="4" t="s">
        <v>34</v>
      </c>
      <c r="U14" s="4">
        <v>3191.65</v>
      </c>
      <c r="V14" s="4">
        <v>0</v>
      </c>
      <c r="W14" s="4">
        <v>0</v>
      </c>
      <c r="X14" s="4" t="s">
        <v>85</v>
      </c>
      <c r="Y14" s="4" t="s">
        <v>42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72</v>
      </c>
      <c r="E15" s="4" t="s">
        <v>87</v>
      </c>
      <c r="F15" s="6">
        <v>45295</v>
      </c>
      <c r="G15" s="6">
        <v>45297</v>
      </c>
      <c r="H15" s="4">
        <v>1</v>
      </c>
      <c r="I15" s="4">
        <v>2</v>
      </c>
      <c r="J15" s="4">
        <v>2</v>
      </c>
      <c r="K15" s="4" t="s">
        <v>30</v>
      </c>
      <c r="L15" s="4">
        <v>1022.52</v>
      </c>
      <c r="M15" s="4">
        <v>1022.52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45230.0000115741</v>
      </c>
      <c r="S15" s="6">
        <v>45300</v>
      </c>
      <c r="T15" s="4" t="s">
        <v>34</v>
      </c>
      <c r="U15" s="4">
        <v>1022.52</v>
      </c>
      <c r="V15" s="4">
        <v>0</v>
      </c>
      <c r="W15" s="4">
        <v>0</v>
      </c>
      <c r="X15" s="4" t="s">
        <v>89</v>
      </c>
      <c r="Y15" s="4" t="s">
        <v>42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45296</v>
      </c>
      <c r="G16" s="6">
        <v>45297</v>
      </c>
      <c r="H16" s="4">
        <v>1</v>
      </c>
      <c r="I16" s="4">
        <v>1</v>
      </c>
      <c r="J16" s="4">
        <v>1</v>
      </c>
      <c r="K16" s="4" t="s">
        <v>30</v>
      </c>
      <c r="L16" s="4">
        <v>400.21</v>
      </c>
      <c r="M16" s="4">
        <v>400.21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45231.0000115741</v>
      </c>
      <c r="S16" s="6">
        <v>45300</v>
      </c>
      <c r="T16" s="4" t="s">
        <v>34</v>
      </c>
      <c r="U16" s="4">
        <v>400.21</v>
      </c>
      <c r="V16" s="4">
        <v>0</v>
      </c>
      <c r="W16" s="4">
        <v>0</v>
      </c>
      <c r="X16" s="4" t="s">
        <v>94</v>
      </c>
      <c r="Y16" s="4" t="s">
        <v>95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45294</v>
      </c>
      <c r="G17" s="6">
        <v>45297</v>
      </c>
      <c r="H17" s="4">
        <v>1</v>
      </c>
      <c r="I17" s="4">
        <v>3</v>
      </c>
      <c r="J17" s="4">
        <v>3</v>
      </c>
      <c r="K17" s="4" t="s">
        <v>30</v>
      </c>
      <c r="L17" s="4">
        <v>515.34</v>
      </c>
      <c r="M17" s="4">
        <v>515.34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45231</v>
      </c>
      <c r="S17" s="6">
        <v>45300</v>
      </c>
      <c r="T17" s="4" t="s">
        <v>34</v>
      </c>
      <c r="U17" s="4">
        <v>515.34</v>
      </c>
      <c r="V17" s="4">
        <v>0</v>
      </c>
      <c r="W17" s="4">
        <v>0</v>
      </c>
      <c r="X17" s="4" t="s">
        <v>100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45296</v>
      </c>
      <c r="G18" s="6">
        <v>45297</v>
      </c>
      <c r="H18" s="4">
        <v>1</v>
      </c>
      <c r="I18" s="4">
        <v>1</v>
      </c>
      <c r="J18" s="4">
        <v>1</v>
      </c>
      <c r="K18" s="4" t="s">
        <v>30</v>
      </c>
      <c r="L18" s="4">
        <v>1535.91</v>
      </c>
      <c r="M18" s="4">
        <v>1535.91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45232.0000115741</v>
      </c>
      <c r="S18" s="6">
        <v>45300</v>
      </c>
      <c r="T18" s="4" t="s">
        <v>34</v>
      </c>
      <c r="U18" s="4">
        <v>1535.91</v>
      </c>
      <c r="V18" s="4">
        <v>0</v>
      </c>
      <c r="W18" s="4">
        <v>0</v>
      </c>
      <c r="X18" s="4" t="s">
        <v>106</v>
      </c>
      <c r="Y18" s="4" t="s">
        <v>42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51</v>
      </c>
      <c r="F19" s="6">
        <v>45294</v>
      </c>
      <c r="G19" s="6">
        <v>45297</v>
      </c>
      <c r="H19" s="4">
        <v>1</v>
      </c>
      <c r="I19" s="4">
        <v>3</v>
      </c>
      <c r="J19" s="4">
        <v>3</v>
      </c>
      <c r="K19" s="4" t="s">
        <v>30</v>
      </c>
      <c r="L19" s="4">
        <v>3929.13</v>
      </c>
      <c r="M19" s="4">
        <v>3929.13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45235.0000115741</v>
      </c>
      <c r="S19" s="6">
        <v>45300</v>
      </c>
      <c r="T19" s="4" t="s">
        <v>34</v>
      </c>
      <c r="U19" s="4">
        <v>3929.13</v>
      </c>
      <c r="V19" s="4">
        <v>0</v>
      </c>
      <c r="W19" s="4">
        <v>0</v>
      </c>
      <c r="X19" s="4" t="s">
        <v>110</v>
      </c>
      <c r="Y19" s="4" t="s">
        <v>42</v>
      </c>
    </row>
    <row r="20" s="4" customFormat="1" spans="1:25">
      <c r="A20" s="4" t="s">
        <v>81</v>
      </c>
      <c r="B20" s="4" t="s">
        <v>26</v>
      </c>
      <c r="C20" s="4" t="s">
        <v>48</v>
      </c>
      <c r="D20" s="4" t="s">
        <v>82</v>
      </c>
      <c r="E20" s="4" t="s">
        <v>83</v>
      </c>
      <c r="F20" s="6">
        <v>45296</v>
      </c>
      <c r="G20" s="6">
        <v>45297</v>
      </c>
      <c r="H20" s="4">
        <v>1</v>
      </c>
      <c r="I20" s="4">
        <v>1</v>
      </c>
      <c r="J20" s="4">
        <v>1</v>
      </c>
      <c r="K20" s="4" t="s">
        <v>30</v>
      </c>
      <c r="L20" s="4">
        <v>-3191.65</v>
      </c>
      <c r="M20" s="4">
        <v>-3191.65</v>
      </c>
      <c r="N20" s="4" t="s">
        <v>84</v>
      </c>
      <c r="O20" s="4" t="s">
        <v>32</v>
      </c>
      <c r="P20" s="4" t="s">
        <v>33</v>
      </c>
      <c r="Q20" s="4">
        <v>0</v>
      </c>
      <c r="R20" s="7">
        <v>45230</v>
      </c>
      <c r="S20" s="6">
        <v>45300</v>
      </c>
      <c r="T20" s="4" t="s">
        <v>34</v>
      </c>
      <c r="U20" s="4">
        <v>-3191.65</v>
      </c>
      <c r="V20" s="4">
        <v>0</v>
      </c>
      <c r="W20" s="4">
        <v>0</v>
      </c>
      <c r="X20" s="4" t="s">
        <v>85</v>
      </c>
      <c r="Y20" s="4" t="s">
        <v>42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113</v>
      </c>
      <c r="F21" s="6">
        <v>45293</v>
      </c>
      <c r="G21" s="6">
        <v>45297</v>
      </c>
      <c r="H21" s="4">
        <v>1</v>
      </c>
      <c r="I21" s="4">
        <v>4</v>
      </c>
      <c r="J21" s="4">
        <v>4</v>
      </c>
      <c r="K21" s="4" t="s">
        <v>30</v>
      </c>
      <c r="L21" s="4">
        <v>1706.68</v>
      </c>
      <c r="M21" s="4">
        <v>1706.68</v>
      </c>
      <c r="N21" s="4" t="s">
        <v>114</v>
      </c>
      <c r="O21" s="4" t="s">
        <v>32</v>
      </c>
      <c r="P21" s="4" t="s">
        <v>33</v>
      </c>
      <c r="Q21" s="4">
        <v>0</v>
      </c>
      <c r="R21" s="7">
        <v>45236.0000115741</v>
      </c>
      <c r="S21" s="6">
        <v>45300</v>
      </c>
      <c r="T21" s="4" t="s">
        <v>34</v>
      </c>
      <c r="U21" s="4">
        <v>1706.68</v>
      </c>
      <c r="V21" s="4">
        <v>0</v>
      </c>
      <c r="W21" s="4">
        <v>0</v>
      </c>
      <c r="X21" s="4" t="s">
        <v>115</v>
      </c>
      <c r="Y21" s="4" t="s">
        <v>42</v>
      </c>
    </row>
    <row r="22" s="4" customFormat="1" spans="1:25">
      <c r="A22" s="4" t="s">
        <v>116</v>
      </c>
      <c r="B22" s="4" t="s">
        <v>26</v>
      </c>
      <c r="C22" s="4" t="s">
        <v>27</v>
      </c>
      <c r="D22" s="4" t="s">
        <v>117</v>
      </c>
      <c r="E22" s="4" t="s">
        <v>104</v>
      </c>
      <c r="F22" s="6">
        <v>45294</v>
      </c>
      <c r="G22" s="6">
        <v>45297</v>
      </c>
      <c r="H22" s="4">
        <v>1</v>
      </c>
      <c r="I22" s="4">
        <v>3</v>
      </c>
      <c r="J22" s="4">
        <v>3</v>
      </c>
      <c r="K22" s="4" t="s">
        <v>30</v>
      </c>
      <c r="L22" s="4">
        <v>2294.13</v>
      </c>
      <c r="M22" s="4">
        <v>2294.13</v>
      </c>
      <c r="N22" s="4" t="s">
        <v>118</v>
      </c>
      <c r="O22" s="4" t="s">
        <v>32</v>
      </c>
      <c r="P22" s="4" t="s">
        <v>33</v>
      </c>
      <c r="Q22" s="4">
        <v>0</v>
      </c>
      <c r="R22" s="7">
        <v>45237</v>
      </c>
      <c r="S22" s="6">
        <v>45300</v>
      </c>
      <c r="T22" s="4" t="s">
        <v>34</v>
      </c>
      <c r="U22" s="4">
        <v>2294.13</v>
      </c>
      <c r="V22" s="4">
        <v>0</v>
      </c>
      <c r="W22" s="4">
        <v>0</v>
      </c>
      <c r="X22" s="4" t="s">
        <v>119</v>
      </c>
      <c r="Y22" s="4" t="s">
        <v>120</v>
      </c>
    </row>
    <row r="23" s="4" customFormat="1" spans="1:25">
      <c r="A23" s="4" t="s">
        <v>121</v>
      </c>
      <c r="B23" s="4" t="s">
        <v>26</v>
      </c>
      <c r="C23" s="4" t="s">
        <v>27</v>
      </c>
      <c r="D23" s="4" t="s">
        <v>122</v>
      </c>
      <c r="E23" s="4" t="s">
        <v>123</v>
      </c>
      <c r="F23" s="6">
        <v>45294</v>
      </c>
      <c r="G23" s="6">
        <v>45297</v>
      </c>
      <c r="H23" s="4">
        <v>1</v>
      </c>
      <c r="I23" s="4">
        <v>3</v>
      </c>
      <c r="J23" s="4">
        <v>3</v>
      </c>
      <c r="K23" s="4" t="s">
        <v>30</v>
      </c>
      <c r="L23" s="4">
        <v>1804.41</v>
      </c>
      <c r="M23" s="4">
        <v>1804.41</v>
      </c>
      <c r="N23" s="4" t="s">
        <v>124</v>
      </c>
      <c r="O23" s="4" t="s">
        <v>32</v>
      </c>
      <c r="P23" s="4" t="s">
        <v>33</v>
      </c>
      <c r="Q23" s="4">
        <v>0</v>
      </c>
      <c r="R23" s="7">
        <v>45238</v>
      </c>
      <c r="S23" s="6">
        <v>45300</v>
      </c>
      <c r="T23" s="4" t="s">
        <v>34</v>
      </c>
      <c r="U23" s="4">
        <v>1804.41</v>
      </c>
      <c r="V23" s="4">
        <v>0</v>
      </c>
      <c r="W23" s="4">
        <v>0</v>
      </c>
      <c r="X23" s="4" t="s">
        <v>125</v>
      </c>
      <c r="Y23" s="4" t="s">
        <v>42</v>
      </c>
    </row>
    <row r="24" s="4" customFormat="1" spans="1:25">
      <c r="A24" s="4" t="s">
        <v>126</v>
      </c>
      <c r="B24" s="4" t="s">
        <v>26</v>
      </c>
      <c r="C24" s="4" t="s">
        <v>27</v>
      </c>
      <c r="D24" s="4" t="s">
        <v>127</v>
      </c>
      <c r="E24" s="4" t="s">
        <v>83</v>
      </c>
      <c r="F24" s="6">
        <v>45296</v>
      </c>
      <c r="G24" s="6">
        <v>45297</v>
      </c>
      <c r="H24" s="4">
        <v>1</v>
      </c>
      <c r="I24" s="4">
        <v>1</v>
      </c>
      <c r="J24" s="4">
        <v>1</v>
      </c>
      <c r="K24" s="4" t="s">
        <v>30</v>
      </c>
      <c r="L24" s="4">
        <v>1129.56</v>
      </c>
      <c r="M24" s="4">
        <v>1129.56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45238.0000115741</v>
      </c>
      <c r="S24" s="6">
        <v>45300</v>
      </c>
      <c r="T24" s="4" t="s">
        <v>34</v>
      </c>
      <c r="U24" s="4">
        <v>1129.56</v>
      </c>
      <c r="V24" s="4">
        <v>0</v>
      </c>
      <c r="W24" s="4">
        <v>0</v>
      </c>
      <c r="X24" s="4" t="s">
        <v>129</v>
      </c>
      <c r="Y24" s="4" t="s">
        <v>130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132</v>
      </c>
      <c r="E25" s="4" t="s">
        <v>133</v>
      </c>
      <c r="F25" s="6">
        <v>45294</v>
      </c>
      <c r="G25" s="6">
        <v>45297</v>
      </c>
      <c r="H25" s="4">
        <v>1</v>
      </c>
      <c r="I25" s="4">
        <v>3</v>
      </c>
      <c r="J25" s="4">
        <v>3</v>
      </c>
      <c r="K25" s="4" t="s">
        <v>30</v>
      </c>
      <c r="L25" s="4">
        <v>5459.81</v>
      </c>
      <c r="M25" s="4">
        <v>5459.81</v>
      </c>
      <c r="N25" s="4" t="s">
        <v>134</v>
      </c>
      <c r="O25" s="4" t="s">
        <v>32</v>
      </c>
      <c r="P25" s="4" t="s">
        <v>33</v>
      </c>
      <c r="Q25" s="4">
        <v>0</v>
      </c>
      <c r="R25" s="7">
        <v>45240.0000115741</v>
      </c>
      <c r="S25" s="6">
        <v>45300</v>
      </c>
      <c r="T25" s="4" t="s">
        <v>34</v>
      </c>
      <c r="U25" s="4">
        <v>5459.81</v>
      </c>
      <c r="V25" s="4">
        <v>0</v>
      </c>
      <c r="W25" s="4">
        <v>0</v>
      </c>
      <c r="X25" s="4" t="s">
        <v>135</v>
      </c>
      <c r="Y25" s="4" t="s">
        <v>136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45296</v>
      </c>
      <c r="G26" s="6">
        <v>45297</v>
      </c>
      <c r="H26" s="4">
        <v>1</v>
      </c>
      <c r="I26" s="4">
        <v>1</v>
      </c>
      <c r="J26" s="4">
        <v>1</v>
      </c>
      <c r="K26" s="4" t="s">
        <v>30</v>
      </c>
      <c r="L26" s="4">
        <v>551.77</v>
      </c>
      <c r="M26" s="4">
        <v>551.77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45241</v>
      </c>
      <c r="S26" s="6">
        <v>45300</v>
      </c>
      <c r="T26" s="4" t="s">
        <v>34</v>
      </c>
      <c r="U26" s="4">
        <v>551.77</v>
      </c>
      <c r="V26" s="4">
        <v>0</v>
      </c>
      <c r="W26" s="4">
        <v>0</v>
      </c>
      <c r="X26" s="4" t="s">
        <v>141</v>
      </c>
      <c r="Y26" s="4" t="s">
        <v>42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45293</v>
      </c>
      <c r="G27" s="6">
        <v>45297</v>
      </c>
      <c r="H27" s="4">
        <v>1</v>
      </c>
      <c r="I27" s="4">
        <v>4</v>
      </c>
      <c r="J27" s="4">
        <v>4</v>
      </c>
      <c r="K27" s="4" t="s">
        <v>30</v>
      </c>
      <c r="L27" s="4">
        <v>1532.4</v>
      </c>
      <c r="M27" s="4">
        <v>1532.4</v>
      </c>
      <c r="N27" s="4" t="s">
        <v>145</v>
      </c>
      <c r="O27" s="4" t="s">
        <v>32</v>
      </c>
      <c r="P27" s="4" t="s">
        <v>33</v>
      </c>
      <c r="Q27" s="4">
        <v>0</v>
      </c>
      <c r="R27" s="7">
        <v>45245.0000115741</v>
      </c>
      <c r="S27" s="6">
        <v>45300</v>
      </c>
      <c r="T27" s="4" t="s">
        <v>34</v>
      </c>
      <c r="U27" s="4">
        <v>1532.4</v>
      </c>
      <c r="V27" s="4">
        <v>0</v>
      </c>
      <c r="W27" s="4">
        <v>0</v>
      </c>
      <c r="X27" s="4" t="s">
        <v>146</v>
      </c>
      <c r="Y27" s="4" t="s">
        <v>147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45294</v>
      </c>
      <c r="G28" s="6">
        <v>45297</v>
      </c>
      <c r="H28" s="4">
        <v>1</v>
      </c>
      <c r="I28" s="4">
        <v>3</v>
      </c>
      <c r="J28" s="4">
        <v>3</v>
      </c>
      <c r="K28" s="4" t="s">
        <v>30</v>
      </c>
      <c r="L28" s="4">
        <v>4061.1</v>
      </c>
      <c r="M28" s="4">
        <v>4061.1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45245.0000115741</v>
      </c>
      <c r="S28" s="6">
        <v>45300</v>
      </c>
      <c r="T28" s="4" t="s">
        <v>34</v>
      </c>
      <c r="U28" s="4">
        <v>4061.1</v>
      </c>
      <c r="V28" s="4">
        <v>0</v>
      </c>
      <c r="W28" s="4">
        <v>0</v>
      </c>
      <c r="X28" s="4" t="s">
        <v>152</v>
      </c>
      <c r="Y28" s="4" t="s">
        <v>42</v>
      </c>
    </row>
    <row r="29" s="4" customFormat="1" spans="1:25">
      <c r="A29" s="4" t="s">
        <v>111</v>
      </c>
      <c r="B29" s="4" t="s">
        <v>26</v>
      </c>
      <c r="C29" s="4" t="s">
        <v>48</v>
      </c>
      <c r="D29" s="4" t="s">
        <v>112</v>
      </c>
      <c r="E29" s="4" t="s">
        <v>113</v>
      </c>
      <c r="F29" s="6">
        <v>45293</v>
      </c>
      <c r="G29" s="6">
        <v>45297</v>
      </c>
      <c r="H29" s="4">
        <v>1</v>
      </c>
      <c r="I29" s="4">
        <v>4</v>
      </c>
      <c r="J29" s="4">
        <v>4</v>
      </c>
      <c r="K29" s="4" t="s">
        <v>30</v>
      </c>
      <c r="L29" s="4">
        <v>-1706.68</v>
      </c>
      <c r="M29" s="4">
        <v>-1706.68</v>
      </c>
      <c r="N29" s="4" t="s">
        <v>114</v>
      </c>
      <c r="O29" s="4" t="s">
        <v>32</v>
      </c>
      <c r="P29" s="4" t="s">
        <v>33</v>
      </c>
      <c r="Q29" s="4">
        <v>0</v>
      </c>
      <c r="R29" s="7">
        <v>45236.0000115741</v>
      </c>
      <c r="S29" s="6">
        <v>45300</v>
      </c>
      <c r="T29" s="4" t="s">
        <v>34</v>
      </c>
      <c r="U29" s="4">
        <v>-1706.68</v>
      </c>
      <c r="V29" s="4">
        <v>0</v>
      </c>
      <c r="W29" s="4">
        <v>0</v>
      </c>
      <c r="X29" s="4" t="s">
        <v>115</v>
      </c>
      <c r="Y29" s="4" t="s">
        <v>42</v>
      </c>
    </row>
    <row r="30" s="4" customFormat="1" spans="1:25">
      <c r="A30" s="4" t="s">
        <v>153</v>
      </c>
      <c r="B30" s="4" t="s">
        <v>26</v>
      </c>
      <c r="C30" s="4" t="s">
        <v>27</v>
      </c>
      <c r="D30" s="4" t="s">
        <v>154</v>
      </c>
      <c r="E30" s="4" t="s">
        <v>155</v>
      </c>
      <c r="F30" s="6">
        <v>45294</v>
      </c>
      <c r="G30" s="6">
        <v>45297</v>
      </c>
      <c r="H30" s="4">
        <v>1</v>
      </c>
      <c r="I30" s="4">
        <v>3</v>
      </c>
      <c r="J30" s="4">
        <v>3</v>
      </c>
      <c r="K30" s="4" t="s">
        <v>30</v>
      </c>
      <c r="L30" s="4">
        <v>2836.76</v>
      </c>
      <c r="M30" s="4">
        <v>2836.76</v>
      </c>
      <c r="N30" s="4" t="s">
        <v>156</v>
      </c>
      <c r="O30" s="4" t="s">
        <v>32</v>
      </c>
      <c r="P30" s="4" t="s">
        <v>33</v>
      </c>
      <c r="Q30" s="4">
        <v>0</v>
      </c>
      <c r="R30" s="7">
        <v>45247.0000115741</v>
      </c>
      <c r="S30" s="6">
        <v>45300</v>
      </c>
      <c r="T30" s="4" t="s">
        <v>34</v>
      </c>
      <c r="U30" s="4">
        <v>2836.76</v>
      </c>
      <c r="V30" s="4">
        <v>0</v>
      </c>
      <c r="W30" s="4">
        <v>0</v>
      </c>
      <c r="X30" s="4" t="s">
        <v>157</v>
      </c>
      <c r="Y30" s="4" t="s">
        <v>158</v>
      </c>
    </row>
    <row r="31" s="4" customFormat="1" spans="1:25">
      <c r="A31" s="4" t="s">
        <v>159</v>
      </c>
      <c r="B31" s="4" t="s">
        <v>26</v>
      </c>
      <c r="C31" s="4" t="s">
        <v>27</v>
      </c>
      <c r="D31" s="4" t="s">
        <v>160</v>
      </c>
      <c r="E31" s="4" t="s">
        <v>150</v>
      </c>
      <c r="F31" s="6">
        <v>45295</v>
      </c>
      <c r="G31" s="6">
        <v>45297</v>
      </c>
      <c r="H31" s="4">
        <v>1</v>
      </c>
      <c r="I31" s="4">
        <v>2</v>
      </c>
      <c r="J31" s="4">
        <v>2</v>
      </c>
      <c r="K31" s="4" t="s">
        <v>30</v>
      </c>
      <c r="L31" s="4">
        <v>2332.48</v>
      </c>
      <c r="M31" s="4">
        <v>2332.48</v>
      </c>
      <c r="N31" s="4" t="s">
        <v>161</v>
      </c>
      <c r="O31" s="4" t="s">
        <v>32</v>
      </c>
      <c r="P31" s="4" t="s">
        <v>33</v>
      </c>
      <c r="Q31" s="4">
        <v>0</v>
      </c>
      <c r="R31" s="7">
        <v>45249.0000115741</v>
      </c>
      <c r="S31" s="6">
        <v>45300</v>
      </c>
      <c r="T31" s="4" t="s">
        <v>34</v>
      </c>
      <c r="U31" s="4">
        <v>2332.48</v>
      </c>
      <c r="V31" s="4">
        <v>0</v>
      </c>
      <c r="W31" s="4">
        <v>0</v>
      </c>
      <c r="X31" s="4" t="s">
        <v>162</v>
      </c>
      <c r="Y31" s="4" t="s">
        <v>42</v>
      </c>
    </row>
    <row r="32" s="4" customFormat="1" spans="1:25">
      <c r="A32" s="4" t="s">
        <v>163</v>
      </c>
      <c r="B32" s="4" t="s">
        <v>26</v>
      </c>
      <c r="C32" s="4" t="s">
        <v>27</v>
      </c>
      <c r="D32" s="4" t="s">
        <v>164</v>
      </c>
      <c r="E32" s="4" t="s">
        <v>165</v>
      </c>
      <c r="F32" s="6">
        <v>45296</v>
      </c>
      <c r="G32" s="6">
        <v>45297</v>
      </c>
      <c r="H32" s="4">
        <v>1</v>
      </c>
      <c r="I32" s="4">
        <v>1</v>
      </c>
      <c r="J32" s="4">
        <v>1</v>
      </c>
      <c r="K32" s="4" t="s">
        <v>30</v>
      </c>
      <c r="L32" s="4">
        <v>572.53</v>
      </c>
      <c r="M32" s="4">
        <v>572.53</v>
      </c>
      <c r="N32" s="4" t="s">
        <v>166</v>
      </c>
      <c r="O32" s="4" t="s">
        <v>32</v>
      </c>
      <c r="P32" s="4" t="s">
        <v>33</v>
      </c>
      <c r="Q32" s="4">
        <v>0</v>
      </c>
      <c r="R32" s="7">
        <v>45250.0000115741</v>
      </c>
      <c r="S32" s="6">
        <v>45300</v>
      </c>
      <c r="T32" s="4" t="s">
        <v>34</v>
      </c>
      <c r="U32" s="4">
        <v>572.53</v>
      </c>
      <c r="V32" s="4">
        <v>0</v>
      </c>
      <c r="W32" s="4">
        <v>0</v>
      </c>
      <c r="X32" s="4" t="s">
        <v>167</v>
      </c>
      <c r="Y32" s="4" t="s">
        <v>42</v>
      </c>
    </row>
    <row r="33" s="4" customFormat="1" spans="1:25">
      <c r="A33" s="4" t="s">
        <v>168</v>
      </c>
      <c r="B33" s="4" t="s">
        <v>26</v>
      </c>
      <c r="C33" s="4" t="s">
        <v>27</v>
      </c>
      <c r="D33" s="4" t="s">
        <v>169</v>
      </c>
      <c r="E33" s="4" t="s">
        <v>170</v>
      </c>
      <c r="F33" s="6">
        <v>45293</v>
      </c>
      <c r="G33" s="6">
        <v>45297</v>
      </c>
      <c r="H33" s="4">
        <v>1</v>
      </c>
      <c r="I33" s="4">
        <v>4</v>
      </c>
      <c r="J33" s="4">
        <v>4</v>
      </c>
      <c r="K33" s="4" t="s">
        <v>30</v>
      </c>
      <c r="L33" s="4">
        <v>7555.62</v>
      </c>
      <c r="M33" s="4">
        <v>7555.62</v>
      </c>
      <c r="N33" s="4" t="s">
        <v>171</v>
      </c>
      <c r="O33" s="4" t="s">
        <v>32</v>
      </c>
      <c r="P33" s="4" t="s">
        <v>33</v>
      </c>
      <c r="Q33" s="4">
        <v>0</v>
      </c>
      <c r="R33" s="7">
        <v>45251.0000115741</v>
      </c>
      <c r="S33" s="6">
        <v>45300</v>
      </c>
      <c r="T33" s="4" t="s">
        <v>34</v>
      </c>
      <c r="U33" s="4">
        <v>7555.62</v>
      </c>
      <c r="V33" s="4">
        <v>0</v>
      </c>
      <c r="W33" s="4">
        <v>0</v>
      </c>
      <c r="X33" s="4" t="s">
        <v>172</v>
      </c>
      <c r="Y33" s="4" t="s">
        <v>173</v>
      </c>
    </row>
    <row r="34" s="4" customFormat="1" spans="1:25">
      <c r="A34" s="4" t="s">
        <v>126</v>
      </c>
      <c r="B34" s="4" t="s">
        <v>26</v>
      </c>
      <c r="C34" s="4" t="s">
        <v>48</v>
      </c>
      <c r="D34" s="4" t="s">
        <v>127</v>
      </c>
      <c r="E34" s="4" t="s">
        <v>83</v>
      </c>
      <c r="F34" s="6">
        <v>45296</v>
      </c>
      <c r="G34" s="6">
        <v>45297</v>
      </c>
      <c r="H34" s="4">
        <v>1</v>
      </c>
      <c r="I34" s="4">
        <v>1</v>
      </c>
      <c r="J34" s="4">
        <v>1</v>
      </c>
      <c r="K34" s="4" t="s">
        <v>30</v>
      </c>
      <c r="L34" s="4">
        <v>-1129.56</v>
      </c>
      <c r="M34" s="4">
        <v>-1129.56</v>
      </c>
      <c r="N34" s="4" t="s">
        <v>128</v>
      </c>
      <c r="O34" s="4" t="s">
        <v>32</v>
      </c>
      <c r="P34" s="4" t="s">
        <v>33</v>
      </c>
      <c r="Q34" s="4">
        <v>0</v>
      </c>
      <c r="R34" s="7">
        <v>45238.0000115741</v>
      </c>
      <c r="S34" s="6">
        <v>45300</v>
      </c>
      <c r="T34" s="4" t="s">
        <v>34</v>
      </c>
      <c r="U34" s="4">
        <v>-1129.56</v>
      </c>
      <c r="V34" s="4">
        <v>0</v>
      </c>
      <c r="W34" s="4">
        <v>0</v>
      </c>
      <c r="X34" s="4" t="s">
        <v>129</v>
      </c>
      <c r="Y34" s="4" t="s">
        <v>130</v>
      </c>
    </row>
    <row r="35" s="4" customFormat="1" spans="1:25">
      <c r="A35" s="4" t="s">
        <v>174</v>
      </c>
      <c r="B35" s="4" t="s">
        <v>26</v>
      </c>
      <c r="C35" s="4" t="s">
        <v>27</v>
      </c>
      <c r="D35" s="4" t="s">
        <v>175</v>
      </c>
      <c r="E35" s="4" t="s">
        <v>176</v>
      </c>
      <c r="F35" s="6">
        <v>45293</v>
      </c>
      <c r="G35" s="6">
        <v>45297</v>
      </c>
      <c r="H35" s="4">
        <v>1</v>
      </c>
      <c r="I35" s="4">
        <v>4</v>
      </c>
      <c r="J35" s="4">
        <v>4</v>
      </c>
      <c r="K35" s="4" t="s">
        <v>30</v>
      </c>
      <c r="L35" s="4">
        <v>3602</v>
      </c>
      <c r="M35" s="4">
        <v>3602</v>
      </c>
      <c r="N35" s="4" t="s">
        <v>177</v>
      </c>
      <c r="O35" s="4" t="s">
        <v>32</v>
      </c>
      <c r="P35" s="4" t="s">
        <v>33</v>
      </c>
      <c r="Q35" s="4">
        <v>0</v>
      </c>
      <c r="R35" s="7">
        <v>45253</v>
      </c>
      <c r="S35" s="6">
        <v>45300</v>
      </c>
      <c r="T35" s="4" t="s">
        <v>34</v>
      </c>
      <c r="U35" s="4">
        <v>3602</v>
      </c>
      <c r="V35" s="4">
        <v>0</v>
      </c>
      <c r="W35" s="4">
        <v>0</v>
      </c>
      <c r="X35" s="4" t="s">
        <v>178</v>
      </c>
      <c r="Y35" s="4" t="s">
        <v>179</v>
      </c>
    </row>
    <row r="36" s="4" customFormat="1" spans="1:25">
      <c r="A36" s="4" t="s">
        <v>116</v>
      </c>
      <c r="B36" s="4" t="s">
        <v>26</v>
      </c>
      <c r="C36" s="4" t="s">
        <v>48</v>
      </c>
      <c r="D36" s="4" t="s">
        <v>117</v>
      </c>
      <c r="E36" s="4" t="s">
        <v>104</v>
      </c>
      <c r="F36" s="6">
        <v>45294</v>
      </c>
      <c r="G36" s="6">
        <v>45297</v>
      </c>
      <c r="H36" s="4">
        <v>1</v>
      </c>
      <c r="I36" s="4">
        <v>3</v>
      </c>
      <c r="J36" s="4">
        <v>3</v>
      </c>
      <c r="K36" s="4" t="s">
        <v>30</v>
      </c>
      <c r="L36" s="4">
        <v>-2294.13</v>
      </c>
      <c r="M36" s="4">
        <v>-2294.13</v>
      </c>
      <c r="N36" s="4" t="s">
        <v>118</v>
      </c>
      <c r="O36" s="4" t="s">
        <v>32</v>
      </c>
      <c r="P36" s="4" t="s">
        <v>33</v>
      </c>
      <c r="Q36" s="4">
        <v>0</v>
      </c>
      <c r="R36" s="7">
        <v>45237</v>
      </c>
      <c r="S36" s="6">
        <v>45300</v>
      </c>
      <c r="T36" s="4" t="s">
        <v>34</v>
      </c>
      <c r="U36" s="4">
        <v>-2294.13</v>
      </c>
      <c r="V36" s="4">
        <v>0</v>
      </c>
      <c r="W36" s="4">
        <v>0</v>
      </c>
      <c r="X36" s="4" t="s">
        <v>119</v>
      </c>
      <c r="Y36" s="4" t="s">
        <v>120</v>
      </c>
    </row>
    <row r="37" s="4" customFormat="1" spans="1:25">
      <c r="A37" s="4" t="s">
        <v>180</v>
      </c>
      <c r="B37" s="4" t="s">
        <v>26</v>
      </c>
      <c r="C37" s="4" t="s">
        <v>27</v>
      </c>
      <c r="D37" s="4" t="s">
        <v>181</v>
      </c>
      <c r="E37" s="4" t="s">
        <v>182</v>
      </c>
      <c r="F37" s="6">
        <v>45296</v>
      </c>
      <c r="G37" s="6">
        <v>45297</v>
      </c>
      <c r="H37" s="4">
        <v>1</v>
      </c>
      <c r="I37" s="4">
        <v>1</v>
      </c>
      <c r="J37" s="4">
        <v>1</v>
      </c>
      <c r="K37" s="4" t="s">
        <v>30</v>
      </c>
      <c r="L37" s="4">
        <v>106.61</v>
      </c>
      <c r="M37" s="4">
        <v>106.61</v>
      </c>
      <c r="N37" s="4" t="s">
        <v>183</v>
      </c>
      <c r="O37" s="4" t="s">
        <v>32</v>
      </c>
      <c r="P37" s="4" t="s">
        <v>33</v>
      </c>
      <c r="Q37" s="4">
        <v>0</v>
      </c>
      <c r="R37" s="7">
        <v>45253</v>
      </c>
      <c r="S37" s="6">
        <v>45300</v>
      </c>
      <c r="T37" s="4" t="s">
        <v>34</v>
      </c>
      <c r="U37" s="4">
        <v>106.61</v>
      </c>
      <c r="V37" s="4">
        <v>0</v>
      </c>
      <c r="W37" s="4">
        <v>0</v>
      </c>
      <c r="X37" s="4" t="s">
        <v>184</v>
      </c>
      <c r="Y37" s="4" t="s">
        <v>185</v>
      </c>
    </row>
    <row r="38" s="4" customFormat="1" spans="1:25">
      <c r="A38" s="4" t="s">
        <v>186</v>
      </c>
      <c r="B38" s="4" t="s">
        <v>26</v>
      </c>
      <c r="C38" s="4" t="s">
        <v>27</v>
      </c>
      <c r="D38" s="4" t="s">
        <v>187</v>
      </c>
      <c r="E38" s="4" t="s">
        <v>188</v>
      </c>
      <c r="F38" s="6">
        <v>45296</v>
      </c>
      <c r="G38" s="6">
        <v>45297</v>
      </c>
      <c r="H38" s="4">
        <v>1</v>
      </c>
      <c r="I38" s="4">
        <v>1</v>
      </c>
      <c r="J38" s="4">
        <v>1</v>
      </c>
      <c r="K38" s="4" t="s">
        <v>30</v>
      </c>
      <c r="L38" s="4">
        <v>874.15</v>
      </c>
      <c r="M38" s="4">
        <v>874.15</v>
      </c>
      <c r="N38" s="4" t="s">
        <v>189</v>
      </c>
      <c r="O38" s="4" t="s">
        <v>32</v>
      </c>
      <c r="P38" s="4" t="s">
        <v>33</v>
      </c>
      <c r="Q38" s="4">
        <v>0</v>
      </c>
      <c r="R38" s="7">
        <v>45254.0000115741</v>
      </c>
      <c r="S38" s="6">
        <v>45300</v>
      </c>
      <c r="T38" s="4" t="s">
        <v>34</v>
      </c>
      <c r="U38" s="4">
        <v>874.15</v>
      </c>
      <c r="V38" s="4">
        <v>0</v>
      </c>
      <c r="W38" s="4">
        <v>0</v>
      </c>
      <c r="X38" s="4" t="s">
        <v>190</v>
      </c>
      <c r="Y38" s="4" t="s">
        <v>42</v>
      </c>
    </row>
    <row r="39" s="4" customFormat="1" spans="1:25">
      <c r="A39" s="4" t="s">
        <v>186</v>
      </c>
      <c r="B39" s="4" t="s">
        <v>26</v>
      </c>
      <c r="C39" s="4" t="s">
        <v>48</v>
      </c>
      <c r="D39" s="4" t="s">
        <v>187</v>
      </c>
      <c r="E39" s="4" t="s">
        <v>188</v>
      </c>
      <c r="F39" s="6">
        <v>45296</v>
      </c>
      <c r="G39" s="6">
        <v>45297</v>
      </c>
      <c r="H39" s="4">
        <v>1</v>
      </c>
      <c r="I39" s="4">
        <v>1</v>
      </c>
      <c r="J39" s="4">
        <v>1</v>
      </c>
      <c r="K39" s="4" t="s">
        <v>30</v>
      </c>
      <c r="L39" s="4">
        <v>-874.15</v>
      </c>
      <c r="M39" s="4">
        <v>-874.15</v>
      </c>
      <c r="N39" s="4" t="s">
        <v>189</v>
      </c>
      <c r="O39" s="4" t="s">
        <v>32</v>
      </c>
      <c r="P39" s="4" t="s">
        <v>33</v>
      </c>
      <c r="Q39" s="4">
        <v>0</v>
      </c>
      <c r="R39" s="7">
        <v>45254.0000115741</v>
      </c>
      <c r="S39" s="6">
        <v>45300</v>
      </c>
      <c r="T39" s="4" t="s">
        <v>34</v>
      </c>
      <c r="U39" s="4">
        <v>-874.15</v>
      </c>
      <c r="V39" s="4">
        <v>0</v>
      </c>
      <c r="W39" s="4">
        <v>0</v>
      </c>
      <c r="X39" s="4" t="s">
        <v>190</v>
      </c>
      <c r="Y39" s="4" t="s">
        <v>42</v>
      </c>
    </row>
    <row r="40" s="4" customFormat="1" spans="1:25">
      <c r="A40" s="4" t="s">
        <v>191</v>
      </c>
      <c r="B40" s="4" t="s">
        <v>26</v>
      </c>
      <c r="C40" s="4" t="s">
        <v>27</v>
      </c>
      <c r="D40" s="4" t="s">
        <v>192</v>
      </c>
      <c r="E40" s="4" t="s">
        <v>193</v>
      </c>
      <c r="F40" s="6">
        <v>45289</v>
      </c>
      <c r="G40" s="6">
        <v>45297</v>
      </c>
      <c r="H40" s="4">
        <v>1</v>
      </c>
      <c r="I40" s="4">
        <v>8</v>
      </c>
      <c r="J40" s="4">
        <v>8</v>
      </c>
      <c r="K40" s="4" t="s">
        <v>30</v>
      </c>
      <c r="L40" s="4">
        <v>16360</v>
      </c>
      <c r="M40" s="4">
        <v>16360</v>
      </c>
      <c r="N40" s="4" t="s">
        <v>194</v>
      </c>
      <c r="O40" s="4" t="s">
        <v>32</v>
      </c>
      <c r="P40" s="4" t="s">
        <v>33</v>
      </c>
      <c r="Q40" s="4">
        <v>0</v>
      </c>
      <c r="R40" s="7">
        <v>45262</v>
      </c>
      <c r="S40" s="6">
        <v>45300</v>
      </c>
      <c r="T40" s="4" t="s">
        <v>34</v>
      </c>
      <c r="U40" s="4">
        <v>16360</v>
      </c>
      <c r="V40" s="4">
        <v>0</v>
      </c>
      <c r="W40" s="4">
        <v>0</v>
      </c>
      <c r="X40" s="4" t="s">
        <v>195</v>
      </c>
      <c r="Y40" s="4" t="s">
        <v>42</v>
      </c>
    </row>
    <row r="41" s="4" customFormat="1" spans="1:25">
      <c r="A41" s="4" t="s">
        <v>191</v>
      </c>
      <c r="B41" s="4" t="s">
        <v>26</v>
      </c>
      <c r="C41" s="4" t="s">
        <v>48</v>
      </c>
      <c r="D41" s="4" t="s">
        <v>192</v>
      </c>
      <c r="E41" s="4" t="s">
        <v>193</v>
      </c>
      <c r="F41" s="6">
        <v>45289</v>
      </c>
      <c r="G41" s="6">
        <v>45297</v>
      </c>
      <c r="H41" s="4">
        <v>1</v>
      </c>
      <c r="I41" s="4">
        <v>8</v>
      </c>
      <c r="J41" s="4">
        <v>8</v>
      </c>
      <c r="K41" s="4" t="s">
        <v>30</v>
      </c>
      <c r="L41" s="4">
        <v>-16360</v>
      </c>
      <c r="M41" s="4">
        <v>-16360</v>
      </c>
      <c r="N41" s="4" t="s">
        <v>194</v>
      </c>
      <c r="O41" s="4" t="s">
        <v>32</v>
      </c>
      <c r="P41" s="4" t="s">
        <v>33</v>
      </c>
      <c r="Q41" s="4">
        <v>0</v>
      </c>
      <c r="R41" s="7">
        <v>45262</v>
      </c>
      <c r="S41" s="6">
        <v>45300</v>
      </c>
      <c r="T41" s="4" t="s">
        <v>34</v>
      </c>
      <c r="U41" s="4">
        <v>-16360</v>
      </c>
      <c r="V41" s="4">
        <v>0</v>
      </c>
      <c r="W41" s="4">
        <v>0</v>
      </c>
      <c r="X41" s="4" t="s">
        <v>195</v>
      </c>
      <c r="Y41" s="4" t="s">
        <v>42</v>
      </c>
    </row>
    <row r="42" s="4" customFormat="1" spans="1:25">
      <c r="A42" s="4" t="s">
        <v>71</v>
      </c>
      <c r="B42" s="4" t="s">
        <v>26</v>
      </c>
      <c r="C42" s="4" t="s">
        <v>48</v>
      </c>
      <c r="D42" s="4" t="s">
        <v>72</v>
      </c>
      <c r="E42" s="4" t="s">
        <v>73</v>
      </c>
      <c r="F42" s="6">
        <v>45294</v>
      </c>
      <c r="G42" s="6">
        <v>45297</v>
      </c>
      <c r="H42" s="4">
        <v>1</v>
      </c>
      <c r="I42" s="4">
        <v>3</v>
      </c>
      <c r="J42" s="4">
        <v>3</v>
      </c>
      <c r="K42" s="4" t="s">
        <v>30</v>
      </c>
      <c r="L42" s="4">
        <v>-1551.21</v>
      </c>
      <c r="M42" s="4">
        <v>-1551.21</v>
      </c>
      <c r="N42" s="4" t="s">
        <v>74</v>
      </c>
      <c r="O42" s="4" t="s">
        <v>32</v>
      </c>
      <c r="P42" s="4" t="s">
        <v>33</v>
      </c>
      <c r="Q42" s="4">
        <v>0</v>
      </c>
      <c r="R42" s="7">
        <v>45217</v>
      </c>
      <c r="S42" s="6">
        <v>45300</v>
      </c>
      <c r="T42" s="4" t="s">
        <v>34</v>
      </c>
      <c r="U42" s="4">
        <v>-1551.21</v>
      </c>
      <c r="V42" s="4">
        <v>0</v>
      </c>
      <c r="W42" s="4">
        <v>0</v>
      </c>
      <c r="X42" s="4" t="s">
        <v>75</v>
      </c>
      <c r="Y42" s="4" t="s">
        <v>42</v>
      </c>
    </row>
    <row r="43" s="4" customFormat="1" spans="1:25">
      <c r="A43" s="4" t="s">
        <v>196</v>
      </c>
      <c r="B43" s="4" t="s">
        <v>26</v>
      </c>
      <c r="C43" s="4" t="s">
        <v>27</v>
      </c>
      <c r="D43" s="4" t="s">
        <v>197</v>
      </c>
      <c r="E43" s="4" t="s">
        <v>198</v>
      </c>
      <c r="F43" s="6">
        <v>45296</v>
      </c>
      <c r="G43" s="6">
        <v>45297</v>
      </c>
      <c r="H43" s="4">
        <v>1</v>
      </c>
      <c r="I43" s="4">
        <v>1</v>
      </c>
      <c r="J43" s="4">
        <v>1</v>
      </c>
      <c r="K43" s="4" t="s">
        <v>30</v>
      </c>
      <c r="L43" s="4">
        <v>1189.12</v>
      </c>
      <c r="M43" s="4">
        <v>1189.12</v>
      </c>
      <c r="N43" s="4" t="s">
        <v>199</v>
      </c>
      <c r="O43" s="4" t="s">
        <v>32</v>
      </c>
      <c r="P43" s="4" t="s">
        <v>33</v>
      </c>
      <c r="Q43" s="4">
        <v>0</v>
      </c>
      <c r="R43" s="7">
        <v>45294.0000115741</v>
      </c>
      <c r="S43" s="6">
        <v>45300</v>
      </c>
      <c r="T43" s="4" t="s">
        <v>34</v>
      </c>
      <c r="U43" s="4">
        <v>1189.12</v>
      </c>
      <c r="V43" s="4">
        <v>0</v>
      </c>
      <c r="W43" s="4">
        <v>0</v>
      </c>
      <c r="X43" s="4" t="s">
        <v>200</v>
      </c>
      <c r="Y43" s="4" t="s">
        <v>201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3"/>
  <sheetViews>
    <sheetView tabSelected="1" workbookViewId="0">
      <selection activeCell="A41" sqref="A41:C44"/>
    </sheetView>
  </sheetViews>
  <sheetFormatPr defaultColWidth="9" defaultRowHeight="13.5"/>
  <cols>
    <col min="1" max="1" width="12.625" style="4"/>
    <col min="2" max="2" width="11.5" style="4"/>
    <col min="3" max="4" width="9.375" style="4"/>
    <col min="5" max="1634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202</v>
      </c>
    </row>
    <row r="2" s="4" customFormat="1" hidden="1" spans="1:9">
      <c r="A2" s="5">
        <v>999225058565491</v>
      </c>
      <c r="B2" s="6">
        <v>45295</v>
      </c>
      <c r="C2" s="6">
        <v>45297</v>
      </c>
      <c r="D2" s="4">
        <v>2013.34</v>
      </c>
      <c r="E2" s="4" t="str">
        <f>VLOOKUP(A2,HOP!A:L,12,0)</f>
        <v>2013.34</v>
      </c>
      <c r="F2" s="4" t="str">
        <f>VLOOKUP(A2,HOP!A:C,3,0)</f>
        <v>3576761</v>
      </c>
      <c r="G2" s="4">
        <f>D2-E2</f>
        <v>0</v>
      </c>
      <c r="H2" s="4" t="str">
        <f>$H$1&amp;F2</f>
        <v>，3576761</v>
      </c>
      <c r="I2" s="4" t="str">
        <f>VLOOKUP(A2,HOP!A:U,21,0)</f>
        <v>直连</v>
      </c>
    </row>
    <row r="3" s="4" customFormat="1" hidden="1" spans="1:9">
      <c r="A3" s="5">
        <v>999226358866915</v>
      </c>
      <c r="B3" s="6">
        <v>45295</v>
      </c>
      <c r="C3" s="6">
        <v>45297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3" si="0">D3-E3</f>
        <v>#N/A</v>
      </c>
      <c r="H3" s="4" t="e">
        <f t="shared" ref="H3:H33" si="1">$H$1&amp;F3</f>
        <v>#N/A</v>
      </c>
      <c r="I3" s="4" t="e">
        <f>VLOOKUP(A3,HOP!A:U,21,0)</f>
        <v>#N/A</v>
      </c>
    </row>
    <row r="4" s="4" customFormat="1" hidden="1" spans="1:9">
      <c r="A4" s="5">
        <v>999226848546794</v>
      </c>
      <c r="B4" s="6">
        <v>45289</v>
      </c>
      <c r="C4" s="6">
        <v>45297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999227006577219</v>
      </c>
      <c r="B5" s="6">
        <v>45296</v>
      </c>
      <c r="C5" s="6">
        <v>45297</v>
      </c>
      <c r="D5" s="4">
        <v>1868.66</v>
      </c>
      <c r="E5" s="4" t="str">
        <f>VLOOKUP(A5,HOP!A:L,12,0)</f>
        <v>1868.66</v>
      </c>
      <c r="F5" s="4" t="str">
        <f>VLOOKUP(A5,HOP!A:C,3,0)</f>
        <v>3981805</v>
      </c>
      <c r="G5" s="4">
        <f t="shared" si="0"/>
        <v>0</v>
      </c>
      <c r="H5" s="4" t="str">
        <f t="shared" si="1"/>
        <v>，3981805</v>
      </c>
      <c r="I5" s="4" t="str">
        <f>VLOOKUP(A5,HOP!A:U,21,0)</f>
        <v>直连</v>
      </c>
    </row>
    <row r="6" s="4" customFormat="1" hidden="1" spans="1:9">
      <c r="A6" s="5">
        <v>999227065132002</v>
      </c>
      <c r="B6" s="6">
        <v>45293</v>
      </c>
      <c r="C6" s="6">
        <v>45297</v>
      </c>
      <c r="D6" s="4">
        <v>1281.04</v>
      </c>
      <c r="E6" s="4" t="str">
        <f>VLOOKUP(A6,HOP!A:L,12,0)</f>
        <v>1281.04</v>
      </c>
      <c r="F6" s="4" t="str">
        <f>VLOOKUP(A6,HOP!A:C,3,0)</f>
        <v>3996549</v>
      </c>
      <c r="G6" s="4">
        <f t="shared" si="0"/>
        <v>0</v>
      </c>
      <c r="H6" s="4" t="str">
        <f t="shared" si="1"/>
        <v>，3996549</v>
      </c>
      <c r="I6" s="4" t="str">
        <f>VLOOKUP(A6,HOP!A:U,21,0)</f>
        <v>直连</v>
      </c>
    </row>
    <row r="7" s="4" customFormat="1" hidden="1" spans="1:9">
      <c r="A7" s="5">
        <v>999227113871266</v>
      </c>
      <c r="B7" s="6">
        <v>45292</v>
      </c>
      <c r="C7" s="6">
        <v>45297</v>
      </c>
      <c r="D7" s="4">
        <v>2410.05</v>
      </c>
      <c r="E7" s="4" t="str">
        <f>VLOOKUP(A7,HOP!A:L,12,0)</f>
        <v>2410.05</v>
      </c>
      <c r="F7" s="4" t="str">
        <f>VLOOKUP(A7,HOP!A:C,3,0)</f>
        <v>4011140</v>
      </c>
      <c r="G7" s="4">
        <f t="shared" si="0"/>
        <v>0</v>
      </c>
      <c r="H7" s="4" t="str">
        <f t="shared" si="1"/>
        <v>，4011140</v>
      </c>
      <c r="I7" s="4" t="str">
        <f>VLOOKUP(A7,HOP!A:U,21,0)</f>
        <v>直连</v>
      </c>
    </row>
    <row r="8" s="4" customFormat="1" hidden="1" spans="1:9">
      <c r="A8" s="5">
        <v>999227952623272</v>
      </c>
      <c r="B8" s="6">
        <v>45296</v>
      </c>
      <c r="C8" s="6">
        <v>45297</v>
      </c>
      <c r="D8" s="4">
        <v>1337.52</v>
      </c>
      <c r="E8" s="4" t="str">
        <f>VLOOKUP(A8,HOP!A:L,12,0)</f>
        <v>1337.52</v>
      </c>
      <c r="F8" s="4" t="str">
        <f>VLOOKUP(A8,HOP!A:C,3,0)</f>
        <v>4084882</v>
      </c>
      <c r="G8" s="4">
        <f t="shared" si="0"/>
        <v>0</v>
      </c>
      <c r="H8" s="4" t="str">
        <f t="shared" si="1"/>
        <v>，4084882</v>
      </c>
      <c r="I8" s="4" t="str">
        <f>VLOOKUP(A8,HOP!A:U,21,0)</f>
        <v>直连</v>
      </c>
    </row>
    <row r="9" s="4" customFormat="1" hidden="1" spans="1:9">
      <c r="A9" s="5">
        <v>999227978368057</v>
      </c>
      <c r="B9" s="6">
        <v>45294</v>
      </c>
      <c r="C9" s="6">
        <v>45297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999228147028156</v>
      </c>
      <c r="B10" s="6">
        <v>45294</v>
      </c>
      <c r="C10" s="6">
        <v>45297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999228240021683</v>
      </c>
      <c r="B11" s="6">
        <v>45296</v>
      </c>
      <c r="C11" s="6">
        <v>45297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999228262794589</v>
      </c>
      <c r="B12" s="6">
        <v>45295</v>
      </c>
      <c r="C12" s="6">
        <v>45297</v>
      </c>
      <c r="D12" s="4">
        <v>1022.52</v>
      </c>
      <c r="E12" s="4" t="str">
        <f>VLOOKUP(A12,HOP!A:L,12,0)</f>
        <v>1022.52</v>
      </c>
      <c r="F12" s="4" t="str">
        <f>VLOOKUP(A12,HOP!A:C,3,0)</f>
        <v>4166591</v>
      </c>
      <c r="G12" s="4">
        <f t="shared" si="0"/>
        <v>0</v>
      </c>
      <c r="H12" s="4" t="str">
        <f t="shared" si="1"/>
        <v>，4166591</v>
      </c>
      <c r="I12" s="4" t="str">
        <f>VLOOKUP(A12,HOP!A:U,21,0)</f>
        <v>直连</v>
      </c>
    </row>
    <row r="13" s="4" customFormat="1" hidden="1" spans="1:9">
      <c r="A13" s="5">
        <v>999228272114512</v>
      </c>
      <c r="B13" s="6">
        <v>45296</v>
      </c>
      <c r="C13" s="6">
        <v>45297</v>
      </c>
      <c r="D13" s="4">
        <v>400.21</v>
      </c>
      <c r="E13" s="4" t="str">
        <f>VLOOKUP(A13,HOP!A:L,12,0)</f>
        <v>400.21</v>
      </c>
      <c r="F13" s="4" t="str">
        <f>VLOOKUP(A13,HOP!A:C,3,0)</f>
        <v>4172192</v>
      </c>
      <c r="G13" s="4">
        <f t="shared" si="0"/>
        <v>0</v>
      </c>
      <c r="H13" s="4" t="str">
        <f t="shared" si="1"/>
        <v>，4172192</v>
      </c>
      <c r="I13" s="4" t="str">
        <f>VLOOKUP(A13,HOP!A:U,21,0)</f>
        <v>直采</v>
      </c>
    </row>
    <row r="14" s="4" customFormat="1" hidden="1" spans="1:9">
      <c r="A14" s="5">
        <v>999228273903505</v>
      </c>
      <c r="B14" s="6">
        <v>45294</v>
      </c>
      <c r="C14" s="6">
        <v>45297</v>
      </c>
      <c r="D14" s="4">
        <v>515.34</v>
      </c>
      <c r="E14" s="4" t="str">
        <f>VLOOKUP(A14,HOP!A:L,12,0)</f>
        <v>515.34</v>
      </c>
      <c r="F14" s="4" t="str">
        <f>VLOOKUP(A14,HOP!A:C,3,0)</f>
        <v>4173365</v>
      </c>
      <c r="G14" s="4">
        <f t="shared" si="0"/>
        <v>0</v>
      </c>
      <c r="H14" s="4" t="str">
        <f t="shared" si="1"/>
        <v>，4173365</v>
      </c>
      <c r="I14" s="4" t="str">
        <f>VLOOKUP(A14,HOP!A:U,21,0)</f>
        <v>直连</v>
      </c>
    </row>
    <row r="15" s="4" customFormat="1" hidden="1" spans="1:9">
      <c r="A15" s="5">
        <v>999228277732370</v>
      </c>
      <c r="B15" s="6">
        <v>45296</v>
      </c>
      <c r="C15" s="6">
        <v>45297</v>
      </c>
      <c r="D15" s="4">
        <v>1535.91</v>
      </c>
      <c r="E15" s="4" t="str">
        <f>VLOOKUP(A15,HOP!A:L,12,0)</f>
        <v>1535.91</v>
      </c>
      <c r="F15" s="4" t="str">
        <f>VLOOKUP(A15,HOP!A:C,3,0)</f>
        <v>4174432</v>
      </c>
      <c r="G15" s="4">
        <f t="shared" si="0"/>
        <v>0</v>
      </c>
      <c r="H15" s="4" t="str">
        <f t="shared" si="1"/>
        <v>，4174432</v>
      </c>
      <c r="I15" s="4" t="str">
        <f>VLOOKUP(A15,HOP!A:U,21,0)</f>
        <v>直连</v>
      </c>
    </row>
    <row r="16" s="4" customFormat="1" hidden="1" spans="1:9">
      <c r="A16" s="5">
        <v>999228321640950</v>
      </c>
      <c r="B16" s="6">
        <v>45294</v>
      </c>
      <c r="C16" s="6">
        <v>45297</v>
      </c>
      <c r="D16" s="4">
        <v>3929.13</v>
      </c>
      <c r="E16" s="4" t="str">
        <f>VLOOKUP(A16,HOP!A:L,12,0)</f>
        <v>3929.13</v>
      </c>
      <c r="F16" s="4" t="str">
        <f>VLOOKUP(A16,HOP!A:C,3,0)</f>
        <v>4194519</v>
      </c>
      <c r="G16" s="4">
        <f t="shared" si="0"/>
        <v>0</v>
      </c>
      <c r="H16" s="4" t="str">
        <f t="shared" si="1"/>
        <v>，4194519</v>
      </c>
      <c r="I16" s="4" t="str">
        <f>VLOOKUP(A16,HOP!A:U,21,0)</f>
        <v>直连</v>
      </c>
    </row>
    <row r="17" s="4" customFormat="1" hidden="1" spans="1:9">
      <c r="A17" s="5">
        <v>999228337476967</v>
      </c>
      <c r="B17" s="6">
        <v>45293</v>
      </c>
      <c r="C17" s="6">
        <v>45297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28352467144</v>
      </c>
      <c r="B18" s="6">
        <v>45294</v>
      </c>
      <c r="C18" s="6">
        <v>45297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999228367698603</v>
      </c>
      <c r="B19" s="6">
        <v>45294</v>
      </c>
      <c r="C19" s="6">
        <v>45297</v>
      </c>
      <c r="D19" s="4">
        <v>1804.41</v>
      </c>
      <c r="E19" s="4" t="str">
        <f>VLOOKUP(A19,HOP!A:L,12,0)</f>
        <v>1804.53</v>
      </c>
      <c r="F19" s="4" t="str">
        <f>VLOOKUP(A19,HOP!A:C,3,0)</f>
        <v>4218957</v>
      </c>
      <c r="G19" s="4">
        <f t="shared" si="0"/>
        <v>-0.119999999999891</v>
      </c>
      <c r="H19" s="4" t="str">
        <f t="shared" si="1"/>
        <v>，4218957</v>
      </c>
      <c r="I19" s="4" t="str">
        <f>VLOOKUP(A19,HOP!A:U,21,0)</f>
        <v>直连</v>
      </c>
    </row>
    <row r="20" s="4" customFormat="1" hidden="1" spans="1:9">
      <c r="A20" s="5">
        <v>999228367712966</v>
      </c>
      <c r="B20" s="6">
        <v>45296</v>
      </c>
      <c r="C20" s="6">
        <v>45297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999228392902101</v>
      </c>
      <c r="B21" s="6">
        <v>45294</v>
      </c>
      <c r="C21" s="6">
        <v>45297</v>
      </c>
      <c r="D21" s="4">
        <v>5459.81</v>
      </c>
      <c r="E21" s="4" t="str">
        <f>VLOOKUP(A21,HOP!A:L,12,0)</f>
        <v>5459.81</v>
      </c>
      <c r="F21" s="4" t="str">
        <f>VLOOKUP(A21,HOP!A:C,3,0)</f>
        <v>4226208</v>
      </c>
      <c r="G21" s="4">
        <f t="shared" si="0"/>
        <v>0</v>
      </c>
      <c r="H21" s="4" t="str">
        <f t="shared" si="1"/>
        <v>，4226208</v>
      </c>
      <c r="I21" s="4" t="str">
        <f>VLOOKUP(A21,HOP!A:U,21,0)</f>
        <v>直连</v>
      </c>
    </row>
    <row r="22" s="4" customFormat="1" hidden="1" spans="1:9">
      <c r="A22" s="5">
        <v>999228422902140</v>
      </c>
      <c r="B22" s="6">
        <v>45296</v>
      </c>
      <c r="C22" s="6">
        <v>45297</v>
      </c>
      <c r="D22" s="4">
        <v>551.77</v>
      </c>
      <c r="E22" s="4" t="str">
        <f>VLOOKUP(A22,HOP!A:L,12,0)</f>
        <v>551.77</v>
      </c>
      <c r="F22" s="4" t="str">
        <f>VLOOKUP(A22,HOP!A:C,3,0)</f>
        <v>4236892</v>
      </c>
      <c r="G22" s="4">
        <f t="shared" si="0"/>
        <v>0</v>
      </c>
      <c r="H22" s="4" t="str">
        <f t="shared" si="1"/>
        <v>，4236892</v>
      </c>
      <c r="I22" s="4" t="str">
        <f>VLOOKUP(A22,HOP!A:U,21,0)</f>
        <v>直连</v>
      </c>
    </row>
    <row r="23" s="4" customFormat="1" hidden="1" spans="1:9">
      <c r="A23" s="5">
        <v>28484534093</v>
      </c>
      <c r="B23" s="6">
        <v>45293</v>
      </c>
      <c r="C23" s="6">
        <v>45297</v>
      </c>
      <c r="D23" s="4">
        <v>1532.4</v>
      </c>
      <c r="E23" s="4" t="str">
        <f>VLOOKUP(A23,HOP!A:L,12,0)</f>
        <v>1532.40</v>
      </c>
      <c r="F23" s="4" t="str">
        <f>VLOOKUP(A23,HOP!A:C,3,0)</f>
        <v>4256664</v>
      </c>
      <c r="G23" s="4">
        <f t="shared" si="0"/>
        <v>0</v>
      </c>
      <c r="H23" s="4" t="str">
        <f t="shared" si="1"/>
        <v>，4256664</v>
      </c>
      <c r="I23" s="4" t="str">
        <f>VLOOKUP(A23,HOP!A:U,21,0)</f>
        <v>直连</v>
      </c>
    </row>
    <row r="24" s="4" customFormat="1" hidden="1" spans="1:9">
      <c r="A24" s="5">
        <v>999228488480674</v>
      </c>
      <c r="B24" s="6">
        <v>45294</v>
      </c>
      <c r="C24" s="6">
        <v>45297</v>
      </c>
      <c r="D24" s="4">
        <v>4061.1</v>
      </c>
      <c r="E24" s="4" t="str">
        <f>VLOOKUP(A24,HOP!A:L,12,0)</f>
        <v>4061.10</v>
      </c>
      <c r="F24" s="4" t="str">
        <f>VLOOKUP(A24,HOP!A:C,3,0)</f>
        <v>4259994</v>
      </c>
      <c r="G24" s="4">
        <f t="shared" si="0"/>
        <v>0</v>
      </c>
      <c r="H24" s="4" t="str">
        <f t="shared" si="1"/>
        <v>，4259994</v>
      </c>
      <c r="I24" s="4" t="str">
        <f>VLOOKUP(A24,HOP!A:U,21,0)</f>
        <v>直连</v>
      </c>
    </row>
    <row r="25" s="4" customFormat="1" hidden="1" spans="1:9">
      <c r="A25" s="5">
        <v>999228519709075</v>
      </c>
      <c r="B25" s="6">
        <v>45294</v>
      </c>
      <c r="C25" s="6">
        <v>45297</v>
      </c>
      <c r="D25" s="4">
        <v>2836.76</v>
      </c>
      <c r="E25" s="4" t="str">
        <f>VLOOKUP(A25,HOP!A:L,12,0)</f>
        <v>2836.76</v>
      </c>
      <c r="F25" s="4" t="str">
        <f>VLOOKUP(A25,HOP!A:C,3,0)</f>
        <v>4270800</v>
      </c>
      <c r="G25" s="4">
        <f t="shared" si="0"/>
        <v>0</v>
      </c>
      <c r="H25" s="4" t="str">
        <f t="shared" si="1"/>
        <v>，4270800</v>
      </c>
      <c r="I25" s="4" t="str">
        <f>VLOOKUP(A25,HOP!A:U,21,0)</f>
        <v>直连</v>
      </c>
    </row>
    <row r="26" s="4" customFormat="1" hidden="1" spans="1:9">
      <c r="A26" s="5">
        <v>28535592986</v>
      </c>
      <c r="B26" s="6">
        <v>45295</v>
      </c>
      <c r="C26" s="6">
        <v>45297</v>
      </c>
      <c r="D26" s="4">
        <v>2332.48</v>
      </c>
      <c r="E26" s="4" t="str">
        <f>VLOOKUP(A26,HOP!A:L,12,0)</f>
        <v>2332.48</v>
      </c>
      <c r="F26" s="4" t="str">
        <f>VLOOKUP(A26,HOP!A:C,3,0)</f>
        <v>4274473</v>
      </c>
      <c r="G26" s="4">
        <f t="shared" si="0"/>
        <v>0</v>
      </c>
      <c r="H26" s="4" t="str">
        <f t="shared" si="1"/>
        <v>，4274473</v>
      </c>
      <c r="I26" s="4" t="str">
        <f>VLOOKUP(A26,HOP!A:U,21,0)</f>
        <v>直连</v>
      </c>
    </row>
    <row r="27" s="4" customFormat="1" hidden="1" spans="1:9">
      <c r="A27" s="5">
        <v>999228546854800</v>
      </c>
      <c r="B27" s="6">
        <v>45296</v>
      </c>
      <c r="C27" s="6">
        <v>45297</v>
      </c>
      <c r="D27" s="4">
        <v>572.53</v>
      </c>
      <c r="E27" s="4" t="str">
        <f>VLOOKUP(A27,HOP!A:L,12,0)</f>
        <v>572.53</v>
      </c>
      <c r="F27" s="4" t="str">
        <f>VLOOKUP(A27,HOP!A:C,3,0)</f>
        <v>4277733</v>
      </c>
      <c r="G27" s="4">
        <f t="shared" si="0"/>
        <v>0</v>
      </c>
      <c r="H27" s="4" t="str">
        <f t="shared" si="1"/>
        <v>，4277733</v>
      </c>
      <c r="I27" s="4" t="str">
        <f>VLOOKUP(A27,HOP!A:U,21,0)</f>
        <v>直连</v>
      </c>
    </row>
    <row r="28" s="4" customFormat="1" hidden="1" spans="1:9">
      <c r="A28" s="5">
        <v>999228571923411</v>
      </c>
      <c r="B28" s="6">
        <v>45293</v>
      </c>
      <c r="C28" s="6">
        <v>45297</v>
      </c>
      <c r="D28" s="4">
        <v>7555.62</v>
      </c>
      <c r="E28" s="4" t="str">
        <f>VLOOKUP(A28,HOP!A:L,12,0)</f>
        <v>7555.62</v>
      </c>
      <c r="F28" s="4" t="str">
        <f>VLOOKUP(A28,HOP!A:C,3,0)</f>
        <v>4298676</v>
      </c>
      <c r="G28" s="4">
        <f t="shared" si="0"/>
        <v>0</v>
      </c>
      <c r="H28" s="4" t="str">
        <f t="shared" si="1"/>
        <v>，4298676</v>
      </c>
      <c r="I28" s="4" t="str">
        <f>VLOOKUP(A28,HOP!A:U,21,0)</f>
        <v>直采</v>
      </c>
    </row>
    <row r="29" s="4" customFormat="1" hidden="1" spans="1:9">
      <c r="A29" s="5">
        <v>999228589666464</v>
      </c>
      <c r="B29" s="6">
        <v>45293</v>
      </c>
      <c r="C29" s="6">
        <v>45297</v>
      </c>
      <c r="D29" s="4">
        <v>3602</v>
      </c>
      <c r="E29" s="4" t="str">
        <f>VLOOKUP(A29,HOP!A:L,12,0)</f>
        <v>3602.00</v>
      </c>
      <c r="F29" s="4" t="str">
        <f>VLOOKUP(A29,HOP!A:C,3,0)</f>
        <v>4307172</v>
      </c>
      <c r="G29" s="4">
        <f t="shared" si="0"/>
        <v>0</v>
      </c>
      <c r="H29" s="4" t="str">
        <f t="shared" si="1"/>
        <v>，4307172</v>
      </c>
      <c r="I29" s="4" t="str">
        <f>VLOOKUP(A29,HOP!A:U,21,0)</f>
        <v>直连</v>
      </c>
    </row>
    <row r="30" s="4" customFormat="1" hidden="1" spans="1:9">
      <c r="A30" s="5">
        <v>999228601491289</v>
      </c>
      <c r="B30" s="6">
        <v>45296</v>
      </c>
      <c r="C30" s="6">
        <v>45297</v>
      </c>
      <c r="D30" s="4">
        <v>106.61</v>
      </c>
      <c r="E30" s="4" t="str">
        <f>VLOOKUP(A30,HOP!A:L,12,0)</f>
        <v>106.61</v>
      </c>
      <c r="F30" s="4" t="str">
        <f>VLOOKUP(A30,HOP!A:C,3,0)</f>
        <v>4311019</v>
      </c>
      <c r="G30" s="4">
        <f t="shared" si="0"/>
        <v>0</v>
      </c>
      <c r="H30" s="4" t="str">
        <f t="shared" si="1"/>
        <v>，4311019</v>
      </c>
      <c r="I30" s="4" t="str">
        <f>VLOOKUP(A30,HOP!A:U,21,0)</f>
        <v>直连</v>
      </c>
    </row>
    <row r="31" s="4" customFormat="1" hidden="1" spans="1:9">
      <c r="A31" s="5">
        <v>999228606522289</v>
      </c>
      <c r="B31" s="6">
        <v>45296</v>
      </c>
      <c r="C31" s="6">
        <v>45297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999229284065118</v>
      </c>
      <c r="B32" s="6">
        <v>45289</v>
      </c>
      <c r="C32" s="6">
        <v>45297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999229461535871</v>
      </c>
      <c r="B33" s="6">
        <v>45296</v>
      </c>
      <c r="C33" s="6">
        <v>45297</v>
      </c>
      <c r="D33" s="4">
        <v>1189.12</v>
      </c>
      <c r="E33" s="4" t="str">
        <f>VLOOKUP(A33,HOP!A:L,12,0)</f>
        <v>1189.12</v>
      </c>
      <c r="F33" s="4" t="str">
        <f>VLOOKUP(A33,HOP!A:C,3,0)</f>
        <v>4537156</v>
      </c>
      <c r="G33" s="4">
        <f t="shared" si="0"/>
        <v>0</v>
      </c>
      <c r="H33" s="4" t="str">
        <f t="shared" si="1"/>
        <v>，4537156</v>
      </c>
      <c r="I33" s="4" t="str">
        <f>VLOOKUP(A33,HOP!A:U,21,0)</f>
        <v>直采</v>
      </c>
    </row>
    <row r="35" spans="4:4">
      <c r="D35" s="4">
        <f>SUM(D2:D34)</f>
        <v>47918.33</v>
      </c>
    </row>
    <row r="37" spans="4:4">
      <c r="D37" s="4" t="s">
        <v>203</v>
      </c>
    </row>
    <row r="41" spans="1:3">
      <c r="A41" s="4" t="s">
        <v>204</v>
      </c>
      <c r="C41" s="4">
        <v>9144.95</v>
      </c>
    </row>
    <row r="42" spans="1:3">
      <c r="A42" s="4" t="s">
        <v>205</v>
      </c>
      <c r="C42" s="4">
        <v>38773.38</v>
      </c>
    </row>
    <row r="43" spans="1:3">
      <c r="A43" s="4" t="s">
        <v>206</v>
      </c>
      <c r="C43" s="4">
        <f>SUBTOTAL(9,C41:C42)</f>
        <v>47918.33</v>
      </c>
    </row>
  </sheetData>
  <autoFilter ref="A1:XFD37">
    <filterColumn colId="3">
      <filters blank="1">
        <filter val="1804.41"/>
        <filter val="5459.81"/>
        <filter val="572.53"/>
        <filter val="47918.33 HKD"/>
        <filter val="1281.04"/>
        <filter val="2410.05"/>
        <filter val="2332.48"/>
        <filter val="106.61"/>
        <filter val="400.21"/>
        <filter val="4061.1"/>
        <filter val="47918.33"/>
        <filter val="1532.4"/>
        <filter val="2013.34"/>
        <filter val="2836.76"/>
        <filter val="7555.62"/>
        <filter val="515.34"/>
        <filter val="1868.66"/>
        <filter val="551.77"/>
        <filter val="1535.91"/>
        <filter val="3602"/>
        <filter val="1022.52"/>
        <filter val="1189.12"/>
        <filter val="1337.52"/>
        <filter val="3929.13"/>
      </filters>
    </filterColumn>
    <filterColumn colId="6">
      <filters blank="1">
        <filter val="-0.1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207</v>
      </c>
      <c r="B1" s="2" t="s">
        <v>208</v>
      </c>
      <c r="C1" s="2" t="s">
        <v>209</v>
      </c>
      <c r="D1" s="2" t="s">
        <v>210</v>
      </c>
      <c r="E1" s="2" t="s">
        <v>13</v>
      </c>
      <c r="F1" s="2" t="s">
        <v>5</v>
      </c>
      <c r="G1" s="2" t="s">
        <v>6</v>
      </c>
      <c r="H1" s="2" t="s">
        <v>211</v>
      </c>
      <c r="I1" s="2" t="s">
        <v>212</v>
      </c>
      <c r="J1" s="2" t="s">
        <v>213</v>
      </c>
      <c r="K1" s="2" t="s">
        <v>214</v>
      </c>
      <c r="L1" s="2" t="s">
        <v>215</v>
      </c>
      <c r="M1" s="2" t="s">
        <v>216</v>
      </c>
      <c r="N1" s="2" t="s">
        <v>217</v>
      </c>
      <c r="O1" s="2" t="s">
        <v>218</v>
      </c>
      <c r="P1" s="2" t="s">
        <v>219</v>
      </c>
      <c r="Q1" s="2" t="s">
        <v>220</v>
      </c>
      <c r="R1" s="2" t="s">
        <v>221</v>
      </c>
      <c r="S1" s="2" t="s">
        <v>222</v>
      </c>
      <c r="T1" s="2" t="s">
        <v>223</v>
      </c>
      <c r="U1" s="2" t="s">
        <v>224</v>
      </c>
      <c r="V1" s="2" t="s">
        <v>225</v>
      </c>
    </row>
    <row r="2" s="1" customFormat="1" spans="1:22">
      <c r="A2" s="3">
        <v>999225058565491</v>
      </c>
      <c r="B2" s="1" t="s">
        <v>226</v>
      </c>
      <c r="C2" s="1" t="s">
        <v>227</v>
      </c>
      <c r="D2" s="1" t="s">
        <v>228</v>
      </c>
      <c r="E2" s="1" t="s">
        <v>229</v>
      </c>
      <c r="F2" s="1" t="s">
        <v>230</v>
      </c>
      <c r="G2" s="1" t="s">
        <v>231</v>
      </c>
      <c r="H2" s="1" t="s">
        <v>232</v>
      </c>
      <c r="I2" s="1" t="s">
        <v>233</v>
      </c>
      <c r="J2" s="1" t="s">
        <v>30</v>
      </c>
      <c r="K2" s="1" t="s">
        <v>234</v>
      </c>
      <c r="L2" s="1" t="s">
        <v>234</v>
      </c>
      <c r="M2" s="1" t="s">
        <v>235</v>
      </c>
      <c r="N2" s="1" t="s">
        <v>235</v>
      </c>
      <c r="O2" s="1" t="s">
        <v>236</v>
      </c>
      <c r="P2" s="1" t="s">
        <v>237</v>
      </c>
      <c r="Q2" s="1" t="s">
        <v>238</v>
      </c>
      <c r="R2" s="1" t="s">
        <v>239</v>
      </c>
      <c r="S2" s="1" t="s">
        <v>240</v>
      </c>
      <c r="T2" s="1" t="s">
        <v>241</v>
      </c>
      <c r="U2" s="1" t="s">
        <v>242</v>
      </c>
      <c r="V2" s="1" t="s">
        <v>243</v>
      </c>
    </row>
    <row r="3" s="1" customFormat="1" spans="1:22">
      <c r="A3" s="3">
        <v>999227006577219</v>
      </c>
      <c r="B3" s="1" t="s">
        <v>244</v>
      </c>
      <c r="C3" s="1" t="s">
        <v>245</v>
      </c>
      <c r="D3" s="1" t="s">
        <v>246</v>
      </c>
      <c r="E3" s="1" t="s">
        <v>247</v>
      </c>
      <c r="F3" s="1" t="s">
        <v>248</v>
      </c>
      <c r="G3" s="1" t="s">
        <v>231</v>
      </c>
      <c r="H3" s="1" t="s">
        <v>232</v>
      </c>
      <c r="I3" s="1" t="s">
        <v>249</v>
      </c>
      <c r="J3" s="1" t="s">
        <v>30</v>
      </c>
      <c r="K3" s="1" t="s">
        <v>250</v>
      </c>
      <c r="L3" s="1" t="s">
        <v>250</v>
      </c>
      <c r="M3" s="1" t="s">
        <v>235</v>
      </c>
      <c r="N3" s="1" t="s">
        <v>235</v>
      </c>
      <c r="O3" s="1" t="s">
        <v>236</v>
      </c>
      <c r="P3" s="1" t="s">
        <v>237</v>
      </c>
      <c r="Q3" s="1" t="s">
        <v>238</v>
      </c>
      <c r="R3" s="1" t="s">
        <v>251</v>
      </c>
      <c r="S3" s="1" t="s">
        <v>240</v>
      </c>
      <c r="T3" s="1" t="s">
        <v>241</v>
      </c>
      <c r="U3" s="1" t="s">
        <v>242</v>
      </c>
      <c r="V3" s="1" t="s">
        <v>243</v>
      </c>
    </row>
    <row r="4" s="1" customFormat="1" spans="1:22">
      <c r="A4" s="3">
        <v>999227065132002</v>
      </c>
      <c r="B4" s="1" t="s">
        <v>252</v>
      </c>
      <c r="C4" s="1" t="s">
        <v>253</v>
      </c>
      <c r="D4" s="1" t="s">
        <v>254</v>
      </c>
      <c r="E4" s="1" t="s">
        <v>255</v>
      </c>
      <c r="F4" s="1" t="s">
        <v>256</v>
      </c>
      <c r="G4" s="1" t="s">
        <v>231</v>
      </c>
      <c r="H4" s="1" t="s">
        <v>232</v>
      </c>
      <c r="I4" s="1" t="s">
        <v>257</v>
      </c>
      <c r="J4" s="1" t="s">
        <v>30</v>
      </c>
      <c r="K4" s="1" t="s">
        <v>258</v>
      </c>
      <c r="L4" s="1" t="s">
        <v>258</v>
      </c>
      <c r="M4" s="1" t="s">
        <v>235</v>
      </c>
      <c r="N4" s="1" t="s">
        <v>235</v>
      </c>
      <c r="O4" s="1" t="s">
        <v>236</v>
      </c>
      <c r="P4" s="1" t="s">
        <v>237</v>
      </c>
      <c r="Q4" s="1" t="s">
        <v>238</v>
      </c>
      <c r="R4" s="1" t="s">
        <v>259</v>
      </c>
      <c r="S4" s="1" t="s">
        <v>240</v>
      </c>
      <c r="T4" s="1" t="s">
        <v>241</v>
      </c>
      <c r="U4" s="1" t="s">
        <v>242</v>
      </c>
      <c r="V4" s="1" t="s">
        <v>260</v>
      </c>
    </row>
    <row r="5" s="1" customFormat="1" spans="1:22">
      <c r="A5" s="3">
        <v>999227113871266</v>
      </c>
      <c r="B5" s="1" t="s">
        <v>261</v>
      </c>
      <c r="C5" s="1" t="s">
        <v>262</v>
      </c>
      <c r="D5" s="1" t="s">
        <v>263</v>
      </c>
      <c r="E5" s="1" t="s">
        <v>264</v>
      </c>
      <c r="F5" s="1" t="s">
        <v>265</v>
      </c>
      <c r="G5" s="1" t="s">
        <v>231</v>
      </c>
      <c r="H5" s="1" t="s">
        <v>232</v>
      </c>
      <c r="I5" s="1" t="s">
        <v>266</v>
      </c>
      <c r="J5" s="1" t="s">
        <v>30</v>
      </c>
      <c r="K5" s="1" t="s">
        <v>267</v>
      </c>
      <c r="L5" s="1" t="s">
        <v>267</v>
      </c>
      <c r="M5" s="1" t="s">
        <v>235</v>
      </c>
      <c r="N5" s="1" t="s">
        <v>235</v>
      </c>
      <c r="O5" s="1" t="s">
        <v>236</v>
      </c>
      <c r="P5" s="1" t="s">
        <v>237</v>
      </c>
      <c r="Q5" s="1" t="s">
        <v>238</v>
      </c>
      <c r="R5" s="1" t="s">
        <v>268</v>
      </c>
      <c r="S5" s="1" t="s">
        <v>240</v>
      </c>
      <c r="T5" s="1" t="s">
        <v>241</v>
      </c>
      <c r="U5" s="1" t="s">
        <v>242</v>
      </c>
      <c r="V5" s="1" t="s">
        <v>260</v>
      </c>
    </row>
    <row r="6" s="1" customFormat="1" spans="1:22">
      <c r="A6" s="3">
        <v>999227952623272</v>
      </c>
      <c r="B6" s="1" t="s">
        <v>269</v>
      </c>
      <c r="C6" s="1" t="s">
        <v>270</v>
      </c>
      <c r="D6" s="1" t="s">
        <v>271</v>
      </c>
      <c r="E6" s="1" t="s">
        <v>272</v>
      </c>
      <c r="F6" s="1" t="s">
        <v>248</v>
      </c>
      <c r="G6" s="1" t="s">
        <v>231</v>
      </c>
      <c r="H6" s="1" t="s">
        <v>232</v>
      </c>
      <c r="I6" s="1" t="s">
        <v>273</v>
      </c>
      <c r="J6" s="1" t="s">
        <v>30</v>
      </c>
      <c r="K6" s="1" t="s">
        <v>274</v>
      </c>
      <c r="L6" s="1" t="s">
        <v>274</v>
      </c>
      <c r="M6" s="1" t="s">
        <v>235</v>
      </c>
      <c r="N6" s="1" t="s">
        <v>235</v>
      </c>
      <c r="O6" s="1" t="s">
        <v>236</v>
      </c>
      <c r="P6" s="1" t="s">
        <v>237</v>
      </c>
      <c r="Q6" s="1" t="s">
        <v>238</v>
      </c>
      <c r="R6" s="1" t="s">
        <v>275</v>
      </c>
      <c r="S6" s="1" t="s">
        <v>240</v>
      </c>
      <c r="T6" s="1" t="s">
        <v>241</v>
      </c>
      <c r="U6" s="1" t="s">
        <v>242</v>
      </c>
      <c r="V6" s="1" t="s">
        <v>276</v>
      </c>
    </row>
    <row r="7" s="1" customFormat="1" spans="1:22">
      <c r="A7" s="3">
        <v>999228262794589</v>
      </c>
      <c r="B7" s="1" t="s">
        <v>277</v>
      </c>
      <c r="C7" s="1" t="s">
        <v>278</v>
      </c>
      <c r="D7" s="1" t="s">
        <v>279</v>
      </c>
      <c r="E7" s="1" t="s">
        <v>280</v>
      </c>
      <c r="F7" s="1" t="s">
        <v>230</v>
      </c>
      <c r="G7" s="1" t="s">
        <v>231</v>
      </c>
      <c r="H7" s="1" t="s">
        <v>232</v>
      </c>
      <c r="I7" s="1" t="s">
        <v>281</v>
      </c>
      <c r="J7" s="1" t="s">
        <v>30</v>
      </c>
      <c r="K7" s="1" t="s">
        <v>282</v>
      </c>
      <c r="L7" s="1" t="s">
        <v>282</v>
      </c>
      <c r="M7" s="1" t="s">
        <v>235</v>
      </c>
      <c r="N7" s="1" t="s">
        <v>235</v>
      </c>
      <c r="O7" s="1" t="s">
        <v>236</v>
      </c>
      <c r="P7" s="1" t="s">
        <v>237</v>
      </c>
      <c r="Q7" s="1" t="s">
        <v>238</v>
      </c>
      <c r="R7" s="1" t="s">
        <v>283</v>
      </c>
      <c r="S7" s="1" t="s">
        <v>240</v>
      </c>
      <c r="T7" s="1" t="s">
        <v>241</v>
      </c>
      <c r="U7" s="1" t="s">
        <v>242</v>
      </c>
      <c r="V7" s="1" t="s">
        <v>284</v>
      </c>
    </row>
    <row r="8" s="1" customFormat="1" spans="1:22">
      <c r="A8" s="3">
        <v>999228272114512</v>
      </c>
      <c r="B8" s="1" t="s">
        <v>285</v>
      </c>
      <c r="C8" s="1" t="s">
        <v>286</v>
      </c>
      <c r="D8" s="1" t="s">
        <v>287</v>
      </c>
      <c r="E8" s="1" t="s">
        <v>288</v>
      </c>
      <c r="F8" s="1" t="s">
        <v>248</v>
      </c>
      <c r="G8" s="1" t="s">
        <v>231</v>
      </c>
      <c r="H8" s="1" t="s">
        <v>232</v>
      </c>
      <c r="I8" s="1" t="s">
        <v>289</v>
      </c>
      <c r="J8" s="1" t="s">
        <v>30</v>
      </c>
      <c r="K8" s="1" t="s">
        <v>290</v>
      </c>
      <c r="L8" s="1" t="s">
        <v>290</v>
      </c>
      <c r="M8" s="1" t="s">
        <v>235</v>
      </c>
      <c r="N8" s="1" t="s">
        <v>235</v>
      </c>
      <c r="O8" s="1" t="s">
        <v>236</v>
      </c>
      <c r="P8" s="1" t="s">
        <v>237</v>
      </c>
      <c r="Q8" s="1" t="s">
        <v>238</v>
      </c>
      <c r="R8" s="1" t="s">
        <v>291</v>
      </c>
      <c r="S8" s="1" t="s">
        <v>240</v>
      </c>
      <c r="T8" s="1" t="s">
        <v>241</v>
      </c>
      <c r="U8" s="1" t="s">
        <v>292</v>
      </c>
      <c r="V8" s="1" t="s">
        <v>260</v>
      </c>
    </row>
    <row r="9" s="1" customFormat="1" spans="1:22">
      <c r="A9" s="3">
        <v>999228273903505</v>
      </c>
      <c r="B9" s="1" t="s">
        <v>285</v>
      </c>
      <c r="C9" s="1" t="s">
        <v>293</v>
      </c>
      <c r="D9" s="1" t="s">
        <v>294</v>
      </c>
      <c r="E9" s="1" t="s">
        <v>295</v>
      </c>
      <c r="F9" s="1" t="s">
        <v>296</v>
      </c>
      <c r="G9" s="1" t="s">
        <v>231</v>
      </c>
      <c r="H9" s="1" t="s">
        <v>232</v>
      </c>
      <c r="I9" s="1" t="s">
        <v>297</v>
      </c>
      <c r="J9" s="1" t="s">
        <v>30</v>
      </c>
      <c r="K9" s="1" t="s">
        <v>298</v>
      </c>
      <c r="L9" s="1" t="s">
        <v>298</v>
      </c>
      <c r="M9" s="1" t="s">
        <v>235</v>
      </c>
      <c r="N9" s="1" t="s">
        <v>235</v>
      </c>
      <c r="O9" s="1" t="s">
        <v>236</v>
      </c>
      <c r="P9" s="1" t="s">
        <v>237</v>
      </c>
      <c r="Q9" s="1" t="s">
        <v>238</v>
      </c>
      <c r="R9" s="1" t="s">
        <v>299</v>
      </c>
      <c r="S9" s="1" t="s">
        <v>240</v>
      </c>
      <c r="T9" s="1" t="s">
        <v>241</v>
      </c>
      <c r="U9" s="1" t="s">
        <v>242</v>
      </c>
      <c r="V9" s="1" t="s">
        <v>300</v>
      </c>
    </row>
    <row r="10" s="1" customFormat="1" spans="1:22">
      <c r="A10" s="3">
        <v>999228277732370</v>
      </c>
      <c r="B10" s="1" t="s">
        <v>301</v>
      </c>
      <c r="C10" s="1" t="s">
        <v>302</v>
      </c>
      <c r="D10" s="1" t="s">
        <v>303</v>
      </c>
      <c r="E10" s="1" t="s">
        <v>304</v>
      </c>
      <c r="F10" s="1" t="s">
        <v>248</v>
      </c>
      <c r="G10" s="1" t="s">
        <v>231</v>
      </c>
      <c r="H10" s="1" t="s">
        <v>232</v>
      </c>
      <c r="I10" s="1" t="s">
        <v>305</v>
      </c>
      <c r="J10" s="1" t="s">
        <v>30</v>
      </c>
      <c r="K10" s="1" t="s">
        <v>306</v>
      </c>
      <c r="L10" s="1" t="s">
        <v>306</v>
      </c>
      <c r="M10" s="1" t="s">
        <v>235</v>
      </c>
      <c r="N10" s="1" t="s">
        <v>235</v>
      </c>
      <c r="O10" s="1" t="s">
        <v>236</v>
      </c>
      <c r="P10" s="1" t="s">
        <v>237</v>
      </c>
      <c r="Q10" s="1" t="s">
        <v>238</v>
      </c>
      <c r="R10" s="1" t="s">
        <v>307</v>
      </c>
      <c r="S10" s="1" t="s">
        <v>240</v>
      </c>
      <c r="T10" s="1" t="s">
        <v>241</v>
      </c>
      <c r="U10" s="1" t="s">
        <v>242</v>
      </c>
      <c r="V10" s="1" t="s">
        <v>308</v>
      </c>
    </row>
    <row r="11" s="1" customFormat="1" spans="1:22">
      <c r="A11" s="3">
        <v>999228321640950</v>
      </c>
      <c r="B11" s="1" t="s">
        <v>309</v>
      </c>
      <c r="C11" s="1" t="s">
        <v>310</v>
      </c>
      <c r="D11" s="1" t="s">
        <v>311</v>
      </c>
      <c r="E11" s="1" t="s">
        <v>312</v>
      </c>
      <c r="F11" s="1" t="s">
        <v>296</v>
      </c>
      <c r="G11" s="1" t="s">
        <v>231</v>
      </c>
      <c r="H11" s="1" t="s">
        <v>232</v>
      </c>
      <c r="I11" s="1" t="s">
        <v>313</v>
      </c>
      <c r="J11" s="1" t="s">
        <v>30</v>
      </c>
      <c r="K11" s="1" t="s">
        <v>314</v>
      </c>
      <c r="L11" s="1" t="s">
        <v>314</v>
      </c>
      <c r="M11" s="1" t="s">
        <v>235</v>
      </c>
      <c r="N11" s="1" t="s">
        <v>235</v>
      </c>
      <c r="O11" s="1" t="s">
        <v>236</v>
      </c>
      <c r="P11" s="1" t="s">
        <v>237</v>
      </c>
      <c r="Q11" s="1" t="s">
        <v>238</v>
      </c>
      <c r="R11" s="1" t="s">
        <v>315</v>
      </c>
      <c r="S11" s="1" t="s">
        <v>240</v>
      </c>
      <c r="T11" s="1" t="s">
        <v>241</v>
      </c>
      <c r="U11" s="1" t="s">
        <v>242</v>
      </c>
      <c r="V11" s="1" t="s">
        <v>316</v>
      </c>
    </row>
    <row r="12" s="1" customFormat="1" spans="1:22">
      <c r="A12" s="3">
        <v>999228367698603</v>
      </c>
      <c r="B12" s="1" t="s">
        <v>317</v>
      </c>
      <c r="C12" s="1" t="s">
        <v>318</v>
      </c>
      <c r="D12" s="1" t="s">
        <v>319</v>
      </c>
      <c r="E12" s="1" t="s">
        <v>320</v>
      </c>
      <c r="F12" s="1" t="s">
        <v>296</v>
      </c>
      <c r="G12" s="1" t="s">
        <v>231</v>
      </c>
      <c r="H12" s="1" t="s">
        <v>232</v>
      </c>
      <c r="I12" s="1" t="s">
        <v>321</v>
      </c>
      <c r="J12" s="1" t="s">
        <v>30</v>
      </c>
      <c r="K12" s="1" t="s">
        <v>322</v>
      </c>
      <c r="L12" s="1" t="s">
        <v>322</v>
      </c>
      <c r="M12" s="1" t="s">
        <v>235</v>
      </c>
      <c r="N12" s="1" t="s">
        <v>235</v>
      </c>
      <c r="O12" s="1" t="s">
        <v>236</v>
      </c>
      <c r="P12" s="1" t="s">
        <v>237</v>
      </c>
      <c r="Q12" s="1" t="s">
        <v>238</v>
      </c>
      <c r="R12" s="1" t="s">
        <v>323</v>
      </c>
      <c r="S12" s="1" t="s">
        <v>240</v>
      </c>
      <c r="T12" s="1" t="s">
        <v>241</v>
      </c>
      <c r="U12" s="1" t="s">
        <v>242</v>
      </c>
      <c r="V12" s="1" t="s">
        <v>324</v>
      </c>
    </row>
    <row r="13" s="1" customFormat="1" spans="1:22">
      <c r="A13" s="3">
        <v>999228392902101</v>
      </c>
      <c r="B13" s="1" t="s">
        <v>325</v>
      </c>
      <c r="C13" s="1" t="s">
        <v>326</v>
      </c>
      <c r="D13" s="1" t="s">
        <v>327</v>
      </c>
      <c r="E13" s="1" t="s">
        <v>328</v>
      </c>
      <c r="F13" s="1" t="s">
        <v>296</v>
      </c>
      <c r="G13" s="1" t="s">
        <v>231</v>
      </c>
      <c r="H13" s="1" t="s">
        <v>232</v>
      </c>
      <c r="I13" s="1" t="s">
        <v>329</v>
      </c>
      <c r="J13" s="1" t="s">
        <v>30</v>
      </c>
      <c r="K13" s="1" t="s">
        <v>330</v>
      </c>
      <c r="L13" s="1" t="s">
        <v>330</v>
      </c>
      <c r="M13" s="1" t="s">
        <v>235</v>
      </c>
      <c r="N13" s="1" t="s">
        <v>235</v>
      </c>
      <c r="O13" s="1" t="s">
        <v>236</v>
      </c>
      <c r="P13" s="1" t="s">
        <v>237</v>
      </c>
      <c r="Q13" s="1" t="s">
        <v>238</v>
      </c>
      <c r="R13" s="1" t="s">
        <v>331</v>
      </c>
      <c r="S13" s="1" t="s">
        <v>240</v>
      </c>
      <c r="T13" s="1" t="s">
        <v>241</v>
      </c>
      <c r="U13" s="1" t="s">
        <v>242</v>
      </c>
      <c r="V13" s="1" t="s">
        <v>332</v>
      </c>
    </row>
    <row r="14" s="1" customFormat="1" spans="1:22">
      <c r="A14" s="3">
        <v>999228422902140</v>
      </c>
      <c r="B14" s="1" t="s">
        <v>333</v>
      </c>
      <c r="C14" s="1" t="s">
        <v>334</v>
      </c>
      <c r="D14" s="1" t="s">
        <v>335</v>
      </c>
      <c r="E14" s="1" t="s">
        <v>336</v>
      </c>
      <c r="F14" s="1" t="s">
        <v>248</v>
      </c>
      <c r="G14" s="1" t="s">
        <v>231</v>
      </c>
      <c r="H14" s="1" t="s">
        <v>232</v>
      </c>
      <c r="I14" s="1" t="s">
        <v>337</v>
      </c>
      <c r="J14" s="1" t="s">
        <v>30</v>
      </c>
      <c r="K14" s="1" t="s">
        <v>338</v>
      </c>
      <c r="L14" s="1" t="s">
        <v>338</v>
      </c>
      <c r="M14" s="1" t="s">
        <v>235</v>
      </c>
      <c r="N14" s="1" t="s">
        <v>235</v>
      </c>
      <c r="O14" s="1" t="s">
        <v>236</v>
      </c>
      <c r="P14" s="1" t="s">
        <v>237</v>
      </c>
      <c r="Q14" s="1" t="s">
        <v>238</v>
      </c>
      <c r="R14" s="1" t="s">
        <v>339</v>
      </c>
      <c r="S14" s="1" t="s">
        <v>240</v>
      </c>
      <c r="T14" s="1" t="s">
        <v>241</v>
      </c>
      <c r="U14" s="1" t="s">
        <v>242</v>
      </c>
      <c r="V14" s="1" t="s">
        <v>340</v>
      </c>
    </row>
    <row r="15" s="1" customFormat="1" spans="1:22">
      <c r="A15" s="3">
        <v>28484534093</v>
      </c>
      <c r="B15" s="1" t="s">
        <v>341</v>
      </c>
      <c r="C15" s="1" t="s">
        <v>342</v>
      </c>
      <c r="D15" s="1" t="s">
        <v>343</v>
      </c>
      <c r="E15" s="1" t="s">
        <v>344</v>
      </c>
      <c r="F15" s="1" t="s">
        <v>256</v>
      </c>
      <c r="G15" s="1" t="s">
        <v>231</v>
      </c>
      <c r="H15" s="1" t="s">
        <v>232</v>
      </c>
      <c r="I15" s="1" t="s">
        <v>345</v>
      </c>
      <c r="J15" s="1" t="s">
        <v>30</v>
      </c>
      <c r="K15" s="1" t="s">
        <v>346</v>
      </c>
      <c r="L15" s="1" t="s">
        <v>346</v>
      </c>
      <c r="M15" s="1" t="s">
        <v>235</v>
      </c>
      <c r="N15" s="1" t="s">
        <v>235</v>
      </c>
      <c r="O15" s="1" t="s">
        <v>236</v>
      </c>
      <c r="P15" s="1" t="s">
        <v>237</v>
      </c>
      <c r="Q15" s="1" t="s">
        <v>238</v>
      </c>
      <c r="R15" s="1" t="s">
        <v>347</v>
      </c>
      <c r="S15" s="1" t="s">
        <v>240</v>
      </c>
      <c r="T15" s="1" t="s">
        <v>241</v>
      </c>
      <c r="U15" s="1" t="s">
        <v>242</v>
      </c>
      <c r="V15" s="1" t="s">
        <v>348</v>
      </c>
    </row>
    <row r="16" s="1" customFormat="1" spans="1:22">
      <c r="A16" s="3">
        <v>999228488480674</v>
      </c>
      <c r="B16" s="1" t="s">
        <v>341</v>
      </c>
      <c r="C16" s="1" t="s">
        <v>349</v>
      </c>
      <c r="D16" s="1" t="s">
        <v>350</v>
      </c>
      <c r="E16" s="1" t="s">
        <v>351</v>
      </c>
      <c r="F16" s="1" t="s">
        <v>296</v>
      </c>
      <c r="G16" s="1" t="s">
        <v>231</v>
      </c>
      <c r="H16" s="1" t="s">
        <v>232</v>
      </c>
      <c r="I16" s="1" t="s">
        <v>352</v>
      </c>
      <c r="J16" s="1" t="s">
        <v>30</v>
      </c>
      <c r="K16" s="1" t="s">
        <v>353</v>
      </c>
      <c r="L16" s="1" t="s">
        <v>353</v>
      </c>
      <c r="M16" s="1" t="s">
        <v>235</v>
      </c>
      <c r="N16" s="1" t="s">
        <v>235</v>
      </c>
      <c r="O16" s="1" t="s">
        <v>236</v>
      </c>
      <c r="P16" s="1" t="s">
        <v>237</v>
      </c>
      <c r="Q16" s="1" t="s">
        <v>238</v>
      </c>
      <c r="R16" s="1" t="s">
        <v>354</v>
      </c>
      <c r="S16" s="1" t="s">
        <v>240</v>
      </c>
      <c r="T16" s="1" t="s">
        <v>241</v>
      </c>
      <c r="U16" s="1" t="s">
        <v>242</v>
      </c>
      <c r="V16" s="1" t="s">
        <v>284</v>
      </c>
    </row>
    <row r="17" s="1" customFormat="1" spans="1:22">
      <c r="A17" s="3">
        <v>999228519709075</v>
      </c>
      <c r="B17" s="1" t="s">
        <v>355</v>
      </c>
      <c r="C17" s="1" t="s">
        <v>356</v>
      </c>
      <c r="D17" s="1" t="s">
        <v>357</v>
      </c>
      <c r="E17" s="1" t="s">
        <v>358</v>
      </c>
      <c r="F17" s="1" t="s">
        <v>296</v>
      </c>
      <c r="G17" s="1" t="s">
        <v>231</v>
      </c>
      <c r="H17" s="1" t="s">
        <v>232</v>
      </c>
      <c r="I17" s="1" t="s">
        <v>359</v>
      </c>
      <c r="J17" s="1" t="s">
        <v>30</v>
      </c>
      <c r="K17" s="1" t="s">
        <v>360</v>
      </c>
      <c r="L17" s="1" t="s">
        <v>360</v>
      </c>
      <c r="M17" s="1" t="s">
        <v>235</v>
      </c>
      <c r="N17" s="1" t="s">
        <v>235</v>
      </c>
      <c r="O17" s="1" t="s">
        <v>236</v>
      </c>
      <c r="P17" s="1" t="s">
        <v>237</v>
      </c>
      <c r="Q17" s="1" t="s">
        <v>238</v>
      </c>
      <c r="R17" s="1" t="s">
        <v>361</v>
      </c>
      <c r="S17" s="1" t="s">
        <v>240</v>
      </c>
      <c r="T17" s="1" t="s">
        <v>241</v>
      </c>
      <c r="U17" s="1" t="s">
        <v>242</v>
      </c>
      <c r="V17" s="1" t="s">
        <v>362</v>
      </c>
    </row>
    <row r="18" s="1" customFormat="1" spans="1:22">
      <c r="A18" s="3">
        <v>28535592986</v>
      </c>
      <c r="B18" s="1" t="s">
        <v>363</v>
      </c>
      <c r="C18" s="1" t="s">
        <v>364</v>
      </c>
      <c r="D18" s="1" t="s">
        <v>365</v>
      </c>
      <c r="E18" s="1" t="s">
        <v>366</v>
      </c>
      <c r="F18" s="1" t="s">
        <v>230</v>
      </c>
      <c r="G18" s="1" t="s">
        <v>231</v>
      </c>
      <c r="H18" s="1" t="s">
        <v>232</v>
      </c>
      <c r="I18" s="1" t="s">
        <v>367</v>
      </c>
      <c r="J18" s="1" t="s">
        <v>30</v>
      </c>
      <c r="K18" s="1" t="s">
        <v>368</v>
      </c>
      <c r="L18" s="1" t="s">
        <v>368</v>
      </c>
      <c r="M18" s="1" t="s">
        <v>235</v>
      </c>
      <c r="N18" s="1" t="s">
        <v>235</v>
      </c>
      <c r="O18" s="1" t="s">
        <v>236</v>
      </c>
      <c r="P18" s="1" t="s">
        <v>237</v>
      </c>
      <c r="Q18" s="1" t="s">
        <v>238</v>
      </c>
      <c r="R18" s="1" t="s">
        <v>369</v>
      </c>
      <c r="S18" s="1" t="s">
        <v>240</v>
      </c>
      <c r="T18" s="1" t="s">
        <v>241</v>
      </c>
      <c r="U18" s="1" t="s">
        <v>242</v>
      </c>
      <c r="V18" s="1" t="s">
        <v>370</v>
      </c>
    </row>
    <row r="19" s="1" customFormat="1" spans="1:22">
      <c r="A19" s="3">
        <v>999228546854800</v>
      </c>
      <c r="B19" s="1" t="s">
        <v>371</v>
      </c>
      <c r="C19" s="1" t="s">
        <v>372</v>
      </c>
      <c r="D19" s="1" t="s">
        <v>373</v>
      </c>
      <c r="E19" s="1" t="s">
        <v>374</v>
      </c>
      <c r="F19" s="1" t="s">
        <v>248</v>
      </c>
      <c r="G19" s="1" t="s">
        <v>231</v>
      </c>
      <c r="H19" s="1" t="s">
        <v>232</v>
      </c>
      <c r="I19" s="1" t="s">
        <v>375</v>
      </c>
      <c r="J19" s="1" t="s">
        <v>30</v>
      </c>
      <c r="K19" s="1" t="s">
        <v>376</v>
      </c>
      <c r="L19" s="1" t="s">
        <v>376</v>
      </c>
      <c r="M19" s="1" t="s">
        <v>235</v>
      </c>
      <c r="N19" s="1" t="s">
        <v>235</v>
      </c>
      <c r="O19" s="1" t="s">
        <v>236</v>
      </c>
      <c r="P19" s="1" t="s">
        <v>237</v>
      </c>
      <c r="Q19" s="1" t="s">
        <v>238</v>
      </c>
      <c r="R19" s="1" t="s">
        <v>377</v>
      </c>
      <c r="S19" s="1" t="s">
        <v>240</v>
      </c>
      <c r="T19" s="1" t="s">
        <v>241</v>
      </c>
      <c r="U19" s="1" t="s">
        <v>242</v>
      </c>
      <c r="V19" s="1" t="s">
        <v>370</v>
      </c>
    </row>
    <row r="20" s="1" customFormat="1" spans="1:22">
      <c r="A20" s="3">
        <v>999228571923411</v>
      </c>
      <c r="B20" s="1" t="s">
        <v>378</v>
      </c>
      <c r="C20" s="1" t="s">
        <v>379</v>
      </c>
      <c r="D20" s="1" t="s">
        <v>380</v>
      </c>
      <c r="E20" s="1" t="s">
        <v>381</v>
      </c>
      <c r="F20" s="1" t="s">
        <v>256</v>
      </c>
      <c r="G20" s="1" t="s">
        <v>231</v>
      </c>
      <c r="H20" s="1" t="s">
        <v>232</v>
      </c>
      <c r="I20" s="1" t="s">
        <v>382</v>
      </c>
      <c r="J20" s="1" t="s">
        <v>30</v>
      </c>
      <c r="K20" s="1" t="s">
        <v>383</v>
      </c>
      <c r="L20" s="1" t="s">
        <v>383</v>
      </c>
      <c r="M20" s="1" t="s">
        <v>235</v>
      </c>
      <c r="N20" s="1" t="s">
        <v>235</v>
      </c>
      <c r="O20" s="1" t="s">
        <v>236</v>
      </c>
      <c r="P20" s="1" t="s">
        <v>237</v>
      </c>
      <c r="Q20" s="1" t="s">
        <v>238</v>
      </c>
      <c r="R20" s="1" t="s">
        <v>384</v>
      </c>
      <c r="S20" s="1" t="s">
        <v>240</v>
      </c>
      <c r="T20" s="1" t="s">
        <v>241</v>
      </c>
      <c r="U20" s="1" t="s">
        <v>292</v>
      </c>
      <c r="V20" s="1" t="s">
        <v>385</v>
      </c>
    </row>
    <row r="21" s="1" customFormat="1" spans="1:22">
      <c r="A21" s="3">
        <v>999228589666464</v>
      </c>
      <c r="B21" s="1" t="s">
        <v>386</v>
      </c>
      <c r="C21" s="1" t="s">
        <v>387</v>
      </c>
      <c r="D21" s="1" t="s">
        <v>388</v>
      </c>
      <c r="E21" s="1" t="s">
        <v>389</v>
      </c>
      <c r="F21" s="1" t="s">
        <v>256</v>
      </c>
      <c r="G21" s="1" t="s">
        <v>231</v>
      </c>
      <c r="H21" s="1" t="s">
        <v>232</v>
      </c>
      <c r="I21" s="1" t="s">
        <v>390</v>
      </c>
      <c r="J21" s="1" t="s">
        <v>30</v>
      </c>
      <c r="K21" s="1" t="s">
        <v>391</v>
      </c>
      <c r="L21" s="1" t="s">
        <v>391</v>
      </c>
      <c r="M21" s="1" t="s">
        <v>235</v>
      </c>
      <c r="N21" s="1" t="s">
        <v>235</v>
      </c>
      <c r="O21" s="1" t="s">
        <v>236</v>
      </c>
      <c r="P21" s="1" t="s">
        <v>237</v>
      </c>
      <c r="Q21" s="1" t="s">
        <v>238</v>
      </c>
      <c r="R21" s="1" t="s">
        <v>392</v>
      </c>
      <c r="S21" s="1" t="s">
        <v>240</v>
      </c>
      <c r="T21" s="1" t="s">
        <v>241</v>
      </c>
      <c r="U21" s="1" t="s">
        <v>242</v>
      </c>
      <c r="V21" s="1" t="s">
        <v>332</v>
      </c>
    </row>
    <row r="22" s="1" customFormat="1" spans="1:22">
      <c r="A22" s="3">
        <v>999228601491289</v>
      </c>
      <c r="B22" s="1" t="s">
        <v>386</v>
      </c>
      <c r="C22" s="1" t="s">
        <v>393</v>
      </c>
      <c r="D22" s="1" t="s">
        <v>394</v>
      </c>
      <c r="E22" s="1" t="s">
        <v>395</v>
      </c>
      <c r="F22" s="1" t="s">
        <v>248</v>
      </c>
      <c r="G22" s="1" t="s">
        <v>231</v>
      </c>
      <c r="H22" s="1" t="s">
        <v>232</v>
      </c>
      <c r="I22" s="1" t="s">
        <v>396</v>
      </c>
      <c r="J22" s="1" t="s">
        <v>30</v>
      </c>
      <c r="K22" s="1" t="s">
        <v>397</v>
      </c>
      <c r="L22" s="1" t="s">
        <v>397</v>
      </c>
      <c r="M22" s="1" t="s">
        <v>235</v>
      </c>
      <c r="N22" s="1" t="s">
        <v>235</v>
      </c>
      <c r="O22" s="1" t="s">
        <v>236</v>
      </c>
      <c r="P22" s="1" t="s">
        <v>237</v>
      </c>
      <c r="Q22" s="1" t="s">
        <v>238</v>
      </c>
      <c r="R22" s="1" t="s">
        <v>398</v>
      </c>
      <c r="S22" s="1" t="s">
        <v>240</v>
      </c>
      <c r="T22" s="1" t="s">
        <v>241</v>
      </c>
      <c r="U22" s="1" t="s">
        <v>242</v>
      </c>
      <c r="V22" s="1" t="s">
        <v>399</v>
      </c>
    </row>
    <row r="23" s="1" customFormat="1" spans="1:22">
      <c r="A23" s="3">
        <v>999229461535871</v>
      </c>
      <c r="B23" s="1" t="s">
        <v>296</v>
      </c>
      <c r="C23" s="1" t="s">
        <v>400</v>
      </c>
      <c r="D23" s="1" t="s">
        <v>401</v>
      </c>
      <c r="E23" s="1" t="s">
        <v>402</v>
      </c>
      <c r="F23" s="1" t="s">
        <v>248</v>
      </c>
      <c r="G23" s="1" t="s">
        <v>231</v>
      </c>
      <c r="H23" s="1" t="s">
        <v>232</v>
      </c>
      <c r="I23" s="1" t="s">
        <v>403</v>
      </c>
      <c r="J23" s="1" t="s">
        <v>30</v>
      </c>
      <c r="K23" s="1" t="s">
        <v>404</v>
      </c>
      <c r="L23" s="1" t="s">
        <v>404</v>
      </c>
      <c r="M23" s="1" t="s">
        <v>235</v>
      </c>
      <c r="N23" s="1" t="s">
        <v>235</v>
      </c>
      <c r="O23" s="1" t="s">
        <v>236</v>
      </c>
      <c r="P23" s="1" t="s">
        <v>237</v>
      </c>
      <c r="Q23" s="1" t="s">
        <v>238</v>
      </c>
      <c r="R23" s="1" t="s">
        <v>405</v>
      </c>
      <c r="S23" s="1" t="s">
        <v>240</v>
      </c>
      <c r="T23" s="1" t="s">
        <v>241</v>
      </c>
      <c r="U23" s="1" t="s">
        <v>292</v>
      </c>
      <c r="V23" s="1" t="s">
        <v>332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2024-01-09T02:01:22Z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E92B9EB1824A452FA287EA1233FA509E_12</vt:lpwstr>
  </property>
</Properties>
</file>