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<sst xmlns="http://schemas.openxmlformats.org/spreadsheetml/2006/main" count="211" uniqueCount="109">
  <si>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</si>
  <si>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</si>
  <si>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</si>
  <si>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</si>
  <si>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</si>
  <si>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</si>
  <si>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</si>
  <si>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</si>
  <si>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</si>
  <si>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</si>
  <si>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</si>
  <si>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</si>
  <si>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</si>
  <si>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</si>
  <si>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</si>
  <si>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</si>
  <si>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</si>
  <si>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</si>
  <si>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</si>
  <si>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</si>
  <si>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</si>
  <si>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</si>
  <si>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</si>
  <si>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</si>
  <si>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</si>
  <si>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999229336595016	</t>
  </si>
  <si>
    <t>Ctrip</t>
  </si>
  <si>
    <t>正常</t>
  </si>
  <si>
    <t>[香港]香港九龙海湾酒店(Kowloon Harbourfront Hotel)(25665271)</t>
  </si>
  <si>
    <t>双卧室城景套房(至少提前7天预订)(至少连住2晚及以上)&lt;三人入住&gt;&lt;内宾&gt;&lt;无早&gt;</t>
  </si>
  <si>
    <t>CNY</t>
  </si>
  <si>
    <t>LIU/NA</t>
  </si>
  <si>
    <t>CA363240110CNY</t>
  </si>
  <si>
    <t>未提现</t>
  </si>
  <si>
    <t>携程开票</t>
  </si>
  <si>
    <t xml:space="preserve">4389426	</t>
  </si>
  <si>
    <t xml:space="preserve">	</t>
  </si>
  <si>
    <t xml:space="preserve">999229365504213	</t>
  </si>
  <si>
    <t>[香港]香港都会海逸酒店(Harbour Plaza Metropolis)(5347164)</t>
  </si>
  <si>
    <t>高级房(至少提前7天预订)(至少连住2晚及以上)&lt;双人入住&gt;&lt;内宾&gt;&lt;无早&gt;</t>
  </si>
  <si>
    <t>FRANCESCHIIZAGUIRRE/JOSE LUIS,IZAGUIRREDEFRANCESCHI/VANESSA MARIA</t>
  </si>
  <si>
    <t xml:space="preserve">4417916	</t>
  </si>
  <si>
    <t xml:space="preserve">999229365592580	</t>
  </si>
  <si>
    <t>LU/XIN</t>
  </si>
  <si>
    <t xml:space="preserve">4418121	</t>
  </si>
  <si>
    <t>取消</t>
  </si>
  <si>
    <t xml:space="preserve">999229374338218	</t>
  </si>
  <si>
    <t>FU/MIN,YU/JINGYANG,YU/JIANGHONG</t>
  </si>
  <si>
    <t xml:space="preserve">4420791	</t>
  </si>
  <si>
    <t xml:space="preserve">999229375443892	</t>
  </si>
  <si>
    <t>YANG/JILIAN,LIU/WANTING</t>
  </si>
  <si>
    <t xml:space="preserve">4421500	</t>
  </si>
  <si>
    <t xml:space="preserve">6371966	</t>
  </si>
  <si>
    <t>，</t>
  </si>
  <si>
    <t>A240110091208481</t>
  </si>
  <si>
    <t>CNY / HKD 当前参考汇率: 1.088245857</t>
  </si>
  <si>
    <t>总计：17554 CNY/
19103.07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</si>
  <si>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</si>
  <si>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</si>
  <si>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</si>
  <si>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</si>
  <si>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</si>
  <si>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</si>
  <si>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</si>
  <si>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</si>
  <si>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</si>
  <si>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</si>
  <si>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</si>
  <si>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</si>
  <si>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</si>
  <si>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</si>
  <si>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</si>
  <si>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</si>
  <si>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</si>
  <si>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</si>
  <si>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</si>
  <si>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2023-12-11</t>
  </si>
  <si>
    <t>4421500</t>
  </si>
  <si>
    <t>香港都会海逸酒店</t>
  </si>
  <si>
    <t>YANG JILIAN,LIU WANTING</t>
  </si>
  <si>
    <t>2023-12-24</t>
  </si>
  <si>
    <t>2023-12-26</t>
  </si>
  <si>
    <t>退房日周结</t>
  </si>
  <si>
    <t>2370.00</t>
  </si>
  <si>
    <t>RMB</t>
  </si>
  <si>
    <t>0</t>
  </si>
  <si>
    <t>0.00</t>
  </si>
  <si>
    <t>携程国内直连(DD)</t>
  </si>
  <si>
    <t>01.011249</t>
  </si>
  <si>
    <t>2023-12-12 11:14:10</t>
  </si>
  <si>
    <t>否</t>
  </si>
  <si>
    <t>汇智国际旅游发展有限公司</t>
  </si>
  <si>
    <t>直连</t>
  </si>
  <si>
    <t>中国</t>
  </si>
  <si>
    <t>4420791</t>
  </si>
  <si>
    <t>香港九龙海湾酒店</t>
  </si>
  <si>
    <t>FU MIN,YU JINGYANG,YU JIANGHONG</t>
  </si>
  <si>
    <t>2023-12-23</t>
  </si>
  <si>
    <t>5356.00</t>
  </si>
  <si>
    <t>2023-12-12 18:58:49</t>
  </si>
  <si>
    <t>4418121</t>
  </si>
  <si>
    <t>LU XIN</t>
  </si>
  <si>
    <t>2023-12-11 16:30:59</t>
  </si>
  <si>
    <t>2023-12-06</t>
  </si>
  <si>
    <t>4389426</t>
  </si>
  <si>
    <t>LIU NA</t>
  </si>
  <si>
    <t>2023-12-21</t>
  </si>
  <si>
    <t>7458.00</t>
  </si>
  <si>
    <t>2023-12-06 15:25:03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</si>
</sst>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438150</xdr:colOff>
      <xdr:row>50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0107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45281</v>
      </c>
      <c r="G2" s="6">
        <v>45286</v>
      </c>
      <c r="H2" s="4">
        <v>1</v>
      </c>
      <c r="I2" s="4">
        <v>5</v>
      </c>
      <c r="J2" s="4">
        <v>5</v>
      </c>
      <c r="K2" s="4" t="s">
        <v>30</v>
      </c>
      <c r="L2" s="4">
        <v>7458</v>
      </c>
      <c r="M2" s="4">
        <v>7458</v>
      </c>
      <c r="N2" s="4" t="s">
        <v>31</v>
      </c>
      <c r="O2" s="4" t="s">
        <v>32</v>
      </c>
      <c r="P2" s="4" t="s">
        <v>33</v>
      </c>
      <c r="Q2" s="4">
        <v>0</v>
      </c>
      <c r="R2" s="7">
        <v>45266</v>
      </c>
      <c r="S2" s="6">
        <v>45301</v>
      </c>
      <c r="T2" s="4" t="s">
        <v>34</v>
      </c>
      <c r="U2" s="4">
        <v>7458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45284</v>
      </c>
      <c r="G3" s="6">
        <v>45286</v>
      </c>
      <c r="H3" s="4">
        <v>2</v>
      </c>
      <c r="I3" s="4">
        <v>2</v>
      </c>
      <c r="J3" s="4">
        <v>4</v>
      </c>
      <c r="K3" s="4" t="s">
        <v>30</v>
      </c>
      <c r="L3" s="4">
        <v>4740</v>
      </c>
      <c r="M3" s="4">
        <v>4740</v>
      </c>
      <c r="N3" s="4" t="s">
        <v>40</v>
      </c>
      <c r="O3" s="4" t="s">
        <v>32</v>
      </c>
      <c r="P3" s="4" t="s">
        <v>33</v>
      </c>
      <c r="Q3" s="4">
        <v>0</v>
      </c>
      <c r="R3" s="7">
        <v>45271</v>
      </c>
      <c r="S3" s="6">
        <v>45301</v>
      </c>
      <c r="T3" s="4" t="s">
        <v>34</v>
      </c>
      <c r="U3" s="4">
        <v>4740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45284</v>
      </c>
      <c r="G4" s="6">
        <v>45286</v>
      </c>
      <c r="H4" s="4">
        <v>1</v>
      </c>
      <c r="I4" s="4">
        <v>2</v>
      </c>
      <c r="J4" s="4">
        <v>2</v>
      </c>
      <c r="K4" s="4" t="s">
        <v>30</v>
      </c>
      <c r="L4" s="4">
        <v>2370</v>
      </c>
      <c r="M4" s="4">
        <v>2370</v>
      </c>
      <c r="N4" s="4" t="s">
        <v>43</v>
      </c>
      <c r="O4" s="4" t="s">
        <v>32</v>
      </c>
      <c r="P4" s="4" t="s">
        <v>33</v>
      </c>
      <c r="Q4" s="4">
        <v>0</v>
      </c>
      <c r="R4" s="7">
        <v>45271.0000115741</v>
      </c>
      <c r="S4" s="6">
        <v>45301</v>
      </c>
      <c r="T4" s="4" t="s">
        <v>34</v>
      </c>
      <c r="U4" s="4">
        <v>2370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37</v>
      </c>
      <c r="B5" s="4" t="s">
        <v>26</v>
      </c>
      <c r="C5" s="4" t="s">
        <v>45</v>
      </c>
      <c r="D5" s="4" t="s">
        <v>38</v>
      </c>
      <c r="E5" s="4" t="s">
        <v>39</v>
      </c>
      <c r="F5" s="6">
        <v>45284</v>
      </c>
      <c r="G5" s="6">
        <v>45286</v>
      </c>
      <c r="H5" s="4">
        <v>2</v>
      </c>
      <c r="I5" s="4">
        <v>2</v>
      </c>
      <c r="J5" s="4">
        <v>4</v>
      </c>
      <c r="K5" s="4" t="s">
        <v>30</v>
      </c>
      <c r="L5" s="4">
        <v>-4740</v>
      </c>
      <c r="M5" s="4">
        <v>-4740</v>
      </c>
      <c r="N5" s="4" t="s">
        <v>40</v>
      </c>
      <c r="O5" s="4" t="s">
        <v>32</v>
      </c>
      <c r="P5" s="4" t="s">
        <v>33</v>
      </c>
      <c r="Q5" s="4">
        <v>0</v>
      </c>
      <c r="R5" s="7">
        <v>45271</v>
      </c>
      <c r="S5" s="6">
        <v>45301</v>
      </c>
      <c r="T5" s="4" t="s">
        <v>34</v>
      </c>
      <c r="U5" s="4">
        <v>-4740</v>
      </c>
      <c r="V5" s="4">
        <v>0</v>
      </c>
      <c r="W5" s="4">
        <v>0</v>
      </c>
      <c r="X5" s="4" t="s">
        <v>41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45283</v>
      </c>
      <c r="G6" s="6">
        <v>45286</v>
      </c>
      <c r="H6" s="4">
        <v>1</v>
      </c>
      <c r="I6" s="4">
        <v>3</v>
      </c>
      <c r="J6" s="4">
        <v>3</v>
      </c>
      <c r="K6" s="4" t="s">
        <v>30</v>
      </c>
      <c r="L6" s="4">
        <v>5356</v>
      </c>
      <c r="M6" s="4">
        <v>5356</v>
      </c>
      <c r="N6" s="4" t="s">
        <v>47</v>
      </c>
      <c r="O6" s="4" t="s">
        <v>32</v>
      </c>
      <c r="P6" s="4" t="s">
        <v>33</v>
      </c>
      <c r="Q6" s="4">
        <v>0</v>
      </c>
      <c r="R6" s="7">
        <v>45271</v>
      </c>
      <c r="S6" s="6">
        <v>45301</v>
      </c>
      <c r="T6" s="4" t="s">
        <v>34</v>
      </c>
      <c r="U6" s="4">
        <v>5356</v>
      </c>
      <c r="V6" s="4">
        <v>0</v>
      </c>
      <c r="W6" s="4">
        <v>0</v>
      </c>
      <c r="X6" s="4" t="s">
        <v>48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45284</v>
      </c>
      <c r="G7" s="6">
        <v>45286</v>
      </c>
      <c r="H7" s="4">
        <v>1</v>
      </c>
      <c r="I7" s="4">
        <v>2</v>
      </c>
      <c r="J7" s="4">
        <v>2</v>
      </c>
      <c r="K7" s="4" t="s">
        <v>30</v>
      </c>
      <c r="L7" s="4">
        <v>2370</v>
      </c>
      <c r="M7" s="4">
        <v>2370</v>
      </c>
      <c r="N7" s="4" t="s">
        <v>50</v>
      </c>
      <c r="O7" s="4" t="s">
        <v>32</v>
      </c>
      <c r="P7" s="4" t="s">
        <v>33</v>
      </c>
      <c r="Q7" s="4">
        <v>0</v>
      </c>
      <c r="R7" s="7">
        <v>45271.0000115741</v>
      </c>
      <c r="S7" s="6">
        <v>45301</v>
      </c>
      <c r="T7" s="4" t="s">
        <v>34</v>
      </c>
      <c r="U7" s="4">
        <v>2370</v>
      </c>
      <c r="V7" s="4">
        <v>0</v>
      </c>
      <c r="W7" s="4">
        <v>0</v>
      </c>
      <c r="X7" s="4" t="s">
        <v>51</v>
      </c>
      <c r="Y7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999229336595016</v>
      </c>
      <c r="B2" s="6">
        <v>45281</v>
      </c>
      <c r="C2" s="6">
        <v>45286</v>
      </c>
      <c r="D2" s="4">
        <v>7458</v>
      </c>
      <c r="E2" s="4" t="str">
        <f>VLOOKUP(A2,HOP!A:L,12,0)</f>
        <v>7458.00</v>
      </c>
      <c r="F2" s="4" t="str">
        <f>VLOOKUP(A2,HOP!A:C,3,0)</f>
        <v>4389426</v>
      </c>
      <c r="G2" s="4">
        <f>D2-E2</f>
        <v>0</v>
      </c>
      <c r="H2" s="4" t="str">
        <f>$H$1&amp;F2</f>
        <v>，4389426</v>
      </c>
      <c r="I2" s="4" t="str">
        <f>VLOOKUP(A2,HOP!A:U,21,0)</f>
        <v>直连</v>
      </c>
    </row>
    <row r="3" s="4" customFormat="1" hidden="1" spans="1:9">
      <c r="A3" s="5">
        <v>999229365504213</v>
      </c>
      <c r="B3" s="6">
        <v>45284</v>
      </c>
      <c r="C3" s="6">
        <v>45286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999229365592580</v>
      </c>
      <c r="B4" s="6">
        <v>45284</v>
      </c>
      <c r="C4" s="6">
        <v>45286</v>
      </c>
      <c r="D4" s="4">
        <v>2370</v>
      </c>
      <c r="E4" s="4" t="str">
        <f>VLOOKUP(A4,HOP!A:L,12,0)</f>
        <v>2370.00</v>
      </c>
      <c r="F4" s="4" t="str">
        <f>VLOOKUP(A4,HOP!A:C,3,0)</f>
        <v>4418121</v>
      </c>
      <c r="G4" s="4">
        <f>D4-E4</f>
        <v>0</v>
      </c>
      <c r="H4" s="4" t="str">
        <f>$H$1&amp;F4</f>
        <v>，4418121</v>
      </c>
      <c r="I4" s="4" t="str">
        <f>VLOOKUP(A4,HOP!A:U,21,0)</f>
        <v>直连</v>
      </c>
    </row>
    <row r="5" s="4" customFormat="1" spans="1:9">
      <c r="A5" s="5">
        <v>999229374338218</v>
      </c>
      <c r="B5" s="6">
        <v>45283</v>
      </c>
      <c r="C5" s="6">
        <v>45286</v>
      </c>
      <c r="D5" s="4">
        <v>5356</v>
      </c>
      <c r="E5" s="4" t="str">
        <f>VLOOKUP(A5,HOP!A:L,12,0)</f>
        <v>5356.00</v>
      </c>
      <c r="F5" s="4" t="str">
        <f>VLOOKUP(A5,HOP!A:C,3,0)</f>
        <v>4420791</v>
      </c>
      <c r="G5" s="4">
        <f>D5-E5</f>
        <v>0</v>
      </c>
      <c r="H5" s="4" t="str">
        <f>$H$1&amp;F5</f>
        <v>，4420791</v>
      </c>
      <c r="I5" s="4" t="str">
        <f>VLOOKUP(A5,HOP!A:U,21,0)</f>
        <v>直连</v>
      </c>
    </row>
    <row r="6" s="4" customFormat="1" spans="1:9">
      <c r="A6" s="5">
        <v>999229375443892</v>
      </c>
      <c r="B6" s="6">
        <v>45284</v>
      </c>
      <c r="C6" s="6">
        <v>45286</v>
      </c>
      <c r="D6" s="4">
        <v>2370</v>
      </c>
      <c r="E6" s="4" t="str">
        <f>VLOOKUP(A6,HOP!A:L,12,0)</f>
        <v>2370.00</v>
      </c>
      <c r="F6" s="4" t="str">
        <f>VLOOKUP(A6,HOP!A:C,3,0)</f>
        <v>4421500</v>
      </c>
      <c r="G6" s="4">
        <f>D6-E6</f>
        <v>0</v>
      </c>
      <c r="H6" s="4" t="str">
        <f>$H$1&amp;F6</f>
        <v>，4421500</v>
      </c>
      <c r="I6" s="4" t="str">
        <f>VLOOKUP(A6,HOP!A:U,21,0)</f>
        <v>直连</v>
      </c>
    </row>
    <row r="8" spans="4:4">
      <c r="D8" s="4">
        <f>SUM(D2:D7)</f>
        <v>17554</v>
      </c>
    </row>
    <row r="14" spans="1:1">
      <c r="A14" s="4" t="s">
        <v>54</v>
      </c>
    </row>
    <row r="15" spans="1:1">
      <c r="A15" s="4" t="s">
        <v>55</v>
      </c>
    </row>
    <row r="16" spans="1:1">
      <c r="A16" s="4" t="s">
        <v>56</v>
      </c>
    </row>
  </sheetData>
  <autoFilter ref="A1:XFD8">
    <filterColumn colId="3">
      <filters blank="1">
        <filter val="2370"/>
        <filter val="17554"/>
        <filter val="5356"/>
        <filter val="74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</row>
    <row r="2" s="1" customFormat="1" spans="1:22">
      <c r="A2" s="3">
        <v>999229375443892</v>
      </c>
      <c r="B2" s="1" t="s">
        <v>76</v>
      </c>
      <c r="C2" s="1" t="s">
        <v>77</v>
      </c>
      <c r="D2" s="1" t="s">
        <v>78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999229374338218</v>
      </c>
      <c r="B3" s="1" t="s">
        <v>76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81</v>
      </c>
      <c r="H3" s="1" t="s">
        <v>82</v>
      </c>
      <c r="I3" s="1" t="s">
        <v>98</v>
      </c>
      <c r="J3" s="1" t="s">
        <v>84</v>
      </c>
      <c r="K3" s="1" t="s">
        <v>98</v>
      </c>
      <c r="L3" s="1" t="s">
        <v>98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99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999229365592580</v>
      </c>
      <c r="B4" s="1" t="s">
        <v>76</v>
      </c>
      <c r="C4" s="1" t="s">
        <v>100</v>
      </c>
      <c r="D4" s="1" t="s">
        <v>78</v>
      </c>
      <c r="E4" s="1" t="s">
        <v>101</v>
      </c>
      <c r="F4" s="1" t="s">
        <v>80</v>
      </c>
      <c r="G4" s="1" t="s">
        <v>81</v>
      </c>
      <c r="H4" s="1" t="s">
        <v>82</v>
      </c>
      <c r="I4" s="1" t="s">
        <v>83</v>
      </c>
      <c r="J4" s="1" t="s">
        <v>84</v>
      </c>
      <c r="K4" s="1" t="s">
        <v>83</v>
      </c>
      <c r="L4" s="1" t="s">
        <v>83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102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999229336595016</v>
      </c>
      <c r="B5" s="1" t="s">
        <v>103</v>
      </c>
      <c r="C5" s="1" t="s">
        <v>104</v>
      </c>
      <c r="D5" s="1" t="s">
        <v>95</v>
      </c>
      <c r="E5" s="1" t="s">
        <v>105</v>
      </c>
      <c r="F5" s="1" t="s">
        <v>106</v>
      </c>
      <c r="G5" s="1" t="s">
        <v>81</v>
      </c>
      <c r="H5" s="1" t="s">
        <v>82</v>
      </c>
      <c r="I5" s="1" t="s">
        <v>107</v>
      </c>
      <c r="J5" s="1" t="s">
        <v>84</v>
      </c>
      <c r="K5" s="1" t="s">
        <v>107</v>
      </c>
      <c r="L5" s="1" t="s">
        <v>107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108</v>
      </c>
      <c r="S5" s="1" t="s">
        <v>90</v>
      </c>
      <c r="T5" s="1" t="s">
        <v>91</v>
      </c>
      <c r="U5" s="1" t="s">
        <v>92</v>
      </c>
      <c r="V5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2024-01-10T01:13:20Z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D045D80DE7234992804D4D0E69F26F43_12</vt:lpwstr>
  </property>
</Properties>
</file>