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<sst xmlns="http://schemas.openxmlformats.org/spreadsheetml/2006/main" count="145" uniqueCount="93">
  <si>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</si>
  <si>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</si>
  <si>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</si>
  <si>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</si>
  <si>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</si>
  <si>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</si>
  <si>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</si>
  <si>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</si>
  <si>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</si>
  <si>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</si>
  <si>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</si>
  <si>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</si>
  <si>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</si>
  <si>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</si>
  <si>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</si>
  <si>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</si>
  <si>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</si>
  <si>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</si>
  <si>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</si>
  <si>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</si>
  <si>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</si>
  <si>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</si>
  <si>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</si>
  <si>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</si>
  <si>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</si>
  <si>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999228034017730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</si>
  <si>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</si>
  <si>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</si>
  <si>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</si>
  <si>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</si>
  <si>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</si>
  <si>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Ho/IsaacLeYang,Ho/IvanLeKang,Ho/Eric,Ho/PuiLing</t>
  </si>
  <si>
    <t>CA363240111CNY</t>
  </si>
  <si>
    <t>未提现</t>
  </si>
  <si>
    <t>携程开票</t>
  </si>
  <si>
    <t xml:space="preserve">4108464	</t>
  </si>
  <si>
    <t xml:space="preserve">	</t>
  </si>
  <si>
    <t>取消</t>
  </si>
  <si>
    <t xml:space="preserve">999229336804523	</t>
  </si>
  <si>
    <t>[香港]香港九龙海湾酒店(Kowloon Harbourfront Hotel)(25665271)</t>
  </si>
  <si>
    <t>双卧室城景套房(至少提前7天预订)(至少连住2晚及以上)&lt;三人入住&gt;&lt;内宾&gt;&lt;无早&gt;</t>
  </si>
  <si>
    <t>CUI/LIANBO</t>
  </si>
  <si>
    <t xml:space="preserve">999229365817477	</t>
  </si>
  <si>
    <t>[香港]香港都会海逸酒店(Harbour Plaza Metropolis)(5347164)</t>
  </si>
  <si>
    <t>高级房(至少提前7天预订)(至少连住2晚及以上)&lt;双人入住&gt;&lt;内宾&gt;&lt;无早&gt;</t>
  </si>
  <si>
    <t>陆洁丹</t>
  </si>
  <si>
    <t xml:space="preserve">4418449	</t>
  </si>
  <si>
    <t>，</t>
  </si>
  <si>
    <t>A240111091950481</t>
  </si>
  <si>
    <t>CNY / HKD 当前参考汇率: 1.089004323</t>
  </si>
  <si>
    <t>总计：16262 CNY/
17709.39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</si>
  <si>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</si>
  <si>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</si>
  <si>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</si>
  <si>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</si>
  <si>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</si>
  <si>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</si>
  <si>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</si>
  <si>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</si>
  <si>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</si>
  <si>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</si>
  <si>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</si>
  <si>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</si>
  <si>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</si>
  <si>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</si>
  <si>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</si>
  <si>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</si>
  <si>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</si>
  <si>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</si>
  <si>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</si>
  <si>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2023-12-11</t>
  </si>
  <si>
    <t>4418449</t>
  </si>
  <si>
    <t>香港都会海逸酒店</t>
  </si>
  <si>
    <t>2023-12-25</t>
  </si>
  <si>
    <t>2023-12-27</t>
  </si>
  <si>
    <t>退房日周结</t>
  </si>
  <si>
    <t>2220.00</t>
  </si>
  <si>
    <t>RMB</t>
  </si>
  <si>
    <t>0</t>
  </si>
  <si>
    <t>0.00</t>
  </si>
  <si>
    <t>携程国内直连(DD)</t>
  </si>
  <si>
    <t>01.011249</t>
  </si>
  <si>
    <t>2023-12-11 16:29:40</t>
  </si>
  <si>
    <t>否</t>
  </si>
  <si>
    <t>汇智国际旅游发展有限公司</t>
  </si>
  <si>
    <t>直连</t>
  </si>
  <si>
    <t>中国</t>
  </si>
  <si>
    <t>2023-12-07</t>
  </si>
  <si>
    <t>4393204</t>
  </si>
  <si>
    <t>香港九龙海湾酒店</t>
  </si>
  <si>
    <t>2023-12-16</t>
  </si>
  <si>
    <t>14042.00</t>
  </si>
  <si>
    <t>2023-12-08 16:14:56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</si>
</sst>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85725</xdr:colOff>
      <xdr:row>50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34415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45284</v>
      </c>
      <c r="G2" s="6">
        <v>45287</v>
      </c>
      <c r="H2" s="4">
        <v>2</v>
      </c>
      <c r="I2" s="4">
        <v>3</v>
      </c>
      <c r="J2" s="4">
        <v>6</v>
      </c>
      <c r="K2" s="4" t="s">
        <v>30</v>
      </c>
      <c r="L2" s="4">
        <v>9224</v>
      </c>
      <c r="M2" s="4">
        <v>9224</v>
      </c>
      <c r="N2" s="4" t="s">
        <v>31</v>
      </c>
      <c r="O2" s="4" t="s">
        <v>32</v>
      </c>
      <c r="P2" s="4" t="s">
        <v>33</v>
      </c>
      <c r="Q2" s="4">
        <v>0</v>
      </c>
      <c r="R2" s="7">
        <v>45220.0000115741</v>
      </c>
      <c r="S2" s="6">
        <v>45302</v>
      </c>
      <c r="T2" s="4" t="s">
        <v>34</v>
      </c>
      <c r="U2" s="4">
        <v>9224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45284</v>
      </c>
      <c r="G3" s="6">
        <v>45287</v>
      </c>
      <c r="H3" s="4">
        <v>2</v>
      </c>
      <c r="I3" s="4">
        <v>3</v>
      </c>
      <c r="J3" s="4">
        <v>6</v>
      </c>
      <c r="K3" s="4" t="s">
        <v>30</v>
      </c>
      <c r="L3" s="4">
        <v>-9224</v>
      </c>
      <c r="M3" s="4">
        <v>-9224</v>
      </c>
      <c r="N3" s="4" t="s">
        <v>31</v>
      </c>
      <c r="O3" s="4" t="s">
        <v>32</v>
      </c>
      <c r="P3" s="4" t="s">
        <v>33</v>
      </c>
      <c r="Q3" s="4">
        <v>0</v>
      </c>
      <c r="R3" s="7">
        <v>45220.0000115741</v>
      </c>
      <c r="S3" s="6">
        <v>45302</v>
      </c>
      <c r="T3" s="4" t="s">
        <v>34</v>
      </c>
      <c r="U3" s="4">
        <v>-9224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45276</v>
      </c>
      <c r="G4" s="6">
        <v>45287</v>
      </c>
      <c r="H4" s="4">
        <v>1</v>
      </c>
      <c r="I4" s="4">
        <v>11</v>
      </c>
      <c r="J4" s="4">
        <v>11</v>
      </c>
      <c r="K4" s="4" t="s">
        <v>30</v>
      </c>
      <c r="L4" s="4">
        <v>14042</v>
      </c>
      <c r="M4" s="4">
        <v>14042</v>
      </c>
      <c r="N4" s="4" t="s">
        <v>41</v>
      </c>
      <c r="O4" s="4" t="s">
        <v>32</v>
      </c>
      <c r="P4" s="4" t="s">
        <v>33</v>
      </c>
      <c r="Q4" s="4">
        <v>0</v>
      </c>
      <c r="R4" s="7">
        <v>45266.0000115741</v>
      </c>
      <c r="S4" s="6">
        <v>45302</v>
      </c>
      <c r="T4" s="4" t="s">
        <v>34</v>
      </c>
      <c r="U4" s="4">
        <v>14042</v>
      </c>
      <c r="V4" s="4">
        <v>0</v>
      </c>
      <c r="W4" s="4">
        <v>4344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45285</v>
      </c>
      <c r="G5" s="6">
        <v>45287</v>
      </c>
      <c r="H5" s="4">
        <v>1</v>
      </c>
      <c r="I5" s="4">
        <v>2</v>
      </c>
      <c r="J5" s="4">
        <v>2</v>
      </c>
      <c r="K5" s="4" t="s">
        <v>30</v>
      </c>
      <c r="L5" s="4">
        <v>2220</v>
      </c>
      <c r="M5" s="4">
        <v>2220</v>
      </c>
      <c r="N5" s="4" t="s">
        <v>45</v>
      </c>
      <c r="O5" s="4" t="s">
        <v>32</v>
      </c>
      <c r="P5" s="4" t="s">
        <v>33</v>
      </c>
      <c r="Q5" s="4">
        <v>0</v>
      </c>
      <c r="R5" s="7">
        <v>45271</v>
      </c>
      <c r="S5" s="6">
        <v>45302</v>
      </c>
      <c r="T5" s="4" t="s">
        <v>34</v>
      </c>
      <c r="U5" s="4">
        <v>2220</v>
      </c>
      <c r="V5" s="4">
        <v>0</v>
      </c>
      <c r="W5" s="4">
        <v>2265</v>
      </c>
      <c r="X5" s="4" t="s">
        <v>46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1.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hidden="1" spans="1:9">
      <c r="A2" s="5">
        <v>999228034017730</v>
      </c>
      <c r="B2" s="6">
        <v>45284</v>
      </c>
      <c r="C2" s="6">
        <v>45287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999229336804523</v>
      </c>
      <c r="B3" s="6">
        <v>45276</v>
      </c>
      <c r="C3" s="6">
        <v>45287</v>
      </c>
      <c r="D3" s="4">
        <v>14042</v>
      </c>
      <c r="E3" s="4" t="str">
        <f>VLOOKUP(A3,HOP!A:L,12,0)</f>
        <v>14042.00</v>
      </c>
      <c r="F3" s="4" t="str">
        <f>VLOOKUP(A3,HOP!A:C,3,0)</f>
        <v>4393204</v>
      </c>
      <c r="G3" s="4">
        <f>D3-E3</f>
        <v>0</v>
      </c>
      <c r="H3" s="4" t="str">
        <f>$H$1&amp;F3</f>
        <v>，4393204</v>
      </c>
      <c r="I3" s="4" t="str">
        <f>VLOOKUP(A3,HOP!A:U,21,0)</f>
        <v>直连</v>
      </c>
    </row>
    <row r="4" s="4" customFormat="1" spans="1:9">
      <c r="A4" s="5">
        <v>999229365817477</v>
      </c>
      <c r="B4" s="6">
        <v>45285</v>
      </c>
      <c r="C4" s="6">
        <v>45287</v>
      </c>
      <c r="D4" s="4">
        <v>2220</v>
      </c>
      <c r="E4" s="4" t="str">
        <f>VLOOKUP(A4,HOP!A:L,12,0)</f>
        <v>2220.00</v>
      </c>
      <c r="F4" s="4" t="str">
        <f>VLOOKUP(A4,HOP!A:C,3,0)</f>
        <v>4418449</v>
      </c>
      <c r="G4" s="4">
        <f>D4-E4</f>
        <v>0</v>
      </c>
      <c r="H4" s="4" t="str">
        <f>$H$1&amp;F4</f>
        <v>，4418449</v>
      </c>
      <c r="I4" s="4" t="str">
        <f>VLOOKUP(A4,HOP!A:U,21,0)</f>
        <v>直连</v>
      </c>
    </row>
    <row r="6" spans="4:4">
      <c r="D6" s="4">
        <f>SUM(D2:D5)</f>
        <v>16262</v>
      </c>
    </row>
    <row r="13" spans="1:1">
      <c r="A13" s="4" t="s">
        <v>48</v>
      </c>
    </row>
    <row r="14" spans="1:1">
      <c r="A14" s="4" t="s">
        <v>49</v>
      </c>
    </row>
    <row r="15" spans="1:1">
      <c r="A15" s="4" t="s">
        <v>50</v>
      </c>
    </row>
  </sheetData>
  <autoFilter ref="A1:XFD6">
    <filterColumn colId="3">
      <filters blank="1">
        <filter val="2220"/>
        <filter val="14042"/>
        <filter val="1626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  <c r="V1" s="2" t="s">
        <v>69</v>
      </c>
    </row>
    <row r="2" s="1" customFormat="1" spans="1:22">
      <c r="A2" s="3">
        <v>999229365817477</v>
      </c>
      <c r="B2" s="1" t="s">
        <v>70</v>
      </c>
      <c r="C2" s="1" t="s">
        <v>71</v>
      </c>
      <c r="D2" s="1" t="s">
        <v>72</v>
      </c>
      <c r="E2" s="1" t="s">
        <v>45</v>
      </c>
      <c r="F2" s="1" t="s">
        <v>73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 t="s">
        <v>86</v>
      </c>
    </row>
    <row r="3" s="1" customFormat="1" spans="1:22">
      <c r="A3" s="3">
        <v>999229336804523</v>
      </c>
      <c r="B3" s="1" t="s">
        <v>87</v>
      </c>
      <c r="C3" s="1" t="s">
        <v>88</v>
      </c>
      <c r="D3" s="1" t="s">
        <v>89</v>
      </c>
      <c r="E3" s="1" t="s">
        <v>41</v>
      </c>
      <c r="F3" s="1" t="s">
        <v>90</v>
      </c>
      <c r="G3" s="1" t="s">
        <v>74</v>
      </c>
      <c r="H3" s="1" t="s">
        <v>75</v>
      </c>
      <c r="I3" s="1" t="s">
        <v>91</v>
      </c>
      <c r="J3" s="1" t="s">
        <v>77</v>
      </c>
      <c r="K3" s="1" t="s">
        <v>91</v>
      </c>
      <c r="L3" s="1" t="s">
        <v>91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92</v>
      </c>
      <c r="S3" s="1" t="s">
        <v>83</v>
      </c>
      <c r="T3" s="1" t="s">
        <v>84</v>
      </c>
      <c r="U3" s="1" t="s">
        <v>85</v>
      </c>
      <c r="V3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2024-01-11T01:21:26Z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340AA2BDA20044D8B5B0D5A4525BDA19_12</vt:lpwstr>
  </property>
</Properties>
</file>