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<sst xmlns="http://schemas.openxmlformats.org/spreadsheetml/2006/main" count="430" uniqueCount="194">
  <si>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</si>
  <si>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</si>
  <si>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</si>
  <si>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</si>
  <si>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</si>
  <si>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</si>
  <si>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</si>
  <si>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</si>
  <si>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</si>
  <si>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</si>
  <si>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</si>
  <si>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</si>
  <si>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</si>
  <si>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</si>
  <si>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</si>
  <si>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</si>
  <si>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</si>
  <si>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</si>
  <si>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</si>
  <si>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</si>
  <si>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</si>
  <si>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</si>
  <si>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</si>
  <si>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</si>
  <si>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</si>
  <si>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999223964640885	</t>
  </si>
  <si>
    <t>Ctrip</t>
  </si>
  <si>
    <t>正常</t>
  </si>
  <si>
    <t>[新加坡]新加坡滨海宾乐雅酒店(Parkroyal on Beach Road)(55328724)</t>
  </si>
  <si>
    <t>高级客房&lt;2人入住&gt;&lt;早餐&gt;</t>
  </si>
  <si>
    <t>HKD</t>
  </si>
  <si>
    <t>TAN/HIM YEE</t>
  </si>
  <si>
    <t>CA13030240111HKD</t>
  </si>
  <si>
    <t>未提现</t>
  </si>
  <si>
    <t>携程开票</t>
  </si>
  <si>
    <t xml:space="preserve">3314553	</t>
  </si>
  <si>
    <t xml:space="preserve">#114069644	</t>
  </si>
  <si>
    <t xml:space="preserve">999224819251792	</t>
  </si>
  <si>
    <t>[巴黎]堡格林内尔埃菲尔铁塔酒店(Hotel Beaugrenelle Tour Eiffel)(55414023)</t>
  </si>
  <si>
    <t>标准客房&lt;2人入住&gt;&lt;不退款&gt;</t>
  </si>
  <si>
    <t>KIM/EUN A</t>
  </si>
  <si>
    <t xml:space="preserve">3516127	</t>
  </si>
  <si>
    <t xml:space="preserve">IRSDEG	</t>
  </si>
  <si>
    <t xml:space="preserve">999226027809210	</t>
  </si>
  <si>
    <t>[达沃]欧诺酒店(Hotel Uno)(55491788)</t>
  </si>
  <si>
    <t>尊贵双人房&lt;2人入住&gt;&lt;早餐&gt;</t>
  </si>
  <si>
    <t>TUPAS/AURORA,TUPAS/AURORA</t>
  </si>
  <si>
    <t xml:space="preserve">3777181	</t>
  </si>
  <si>
    <t xml:space="preserve">	</t>
  </si>
  <si>
    <t xml:space="preserve">999226763431514	</t>
  </si>
  <si>
    <t>[济州市]利奥酒店(Hotel Leo)(55414148)</t>
  </si>
  <si>
    <t>高级特大床房&lt;2人入住&gt;&lt;早餐&gt;</t>
  </si>
  <si>
    <t>LEK/BING JOVI</t>
  </si>
  <si>
    <t xml:space="preserve">3921956	</t>
  </si>
  <si>
    <t xml:space="preserve">23062920	</t>
  </si>
  <si>
    <t xml:space="preserve">999227353901489	</t>
  </si>
  <si>
    <t>[何尔摩沙海滩]贺茂沙海滩凯艺套房酒店(Quality Inn &amp; Suites Hermosa Beach)(55478479)</t>
  </si>
  <si>
    <t>2张大号床房（禁烟）&lt;2人入住&gt;&lt;早餐&gt;</t>
  </si>
  <si>
    <t>SEO/EUNA</t>
  </si>
  <si>
    <t xml:space="preserve">4060947	</t>
  </si>
  <si>
    <t xml:space="preserve">999227965937052	</t>
  </si>
  <si>
    <t>[普吉岛]普吉岛科莫雅姆度假村(COMO Point Yamu, Phuket)(55799264)</t>
  </si>
  <si>
    <t>港湾房&lt;1&gt;&lt;2人入住&gt;&lt;早餐&gt;</t>
  </si>
  <si>
    <t>Beckmen/Andrew Robert</t>
  </si>
  <si>
    <t xml:space="preserve">4089131	</t>
  </si>
  <si>
    <t xml:space="preserve">999228029704813	</t>
  </si>
  <si>
    <t>[帕赛市]马尼拉萨沃伊酒店(Savoy Hotel Manila)(56140523)</t>
  </si>
  <si>
    <t>基本双床房2&lt;2人入住&gt;&lt;早餐&gt;</t>
  </si>
  <si>
    <t>Chung/Hyenyeong,Chung/Hyenyeong</t>
  </si>
  <si>
    <t xml:space="preserve">4106917	</t>
  </si>
  <si>
    <t xml:space="preserve">383774	</t>
  </si>
  <si>
    <t xml:space="preserve">999228209459407	</t>
  </si>
  <si>
    <t>[多哈]埃兹丹皇宫酒店(Ezdan Palace Hotel)(77366190)</t>
  </si>
  <si>
    <t>高级双人房&lt;2人入住&gt;</t>
  </si>
  <si>
    <t>ZHANG/YAN</t>
  </si>
  <si>
    <t xml:space="preserve">4149524	</t>
  </si>
  <si>
    <t>取消</t>
  </si>
  <si>
    <t xml:space="preserve">999228211543191	</t>
  </si>
  <si>
    <t>[兰卡威]兰卡威成功度假村(Berjaya Langkawi Resort)(68031194)</t>
  </si>
  <si>
    <t>热带雨林木小屋&lt;2人入住&gt;&lt;早餐&gt;</t>
  </si>
  <si>
    <t>TIAN/CHUAN,LI/HAIMEI</t>
  </si>
  <si>
    <t xml:space="preserve">4150702	</t>
  </si>
  <si>
    <t xml:space="preserve">999228282062861	</t>
  </si>
  <si>
    <t>[中雅加达]The Orient Jakarta, a Royal Hideaway Hotel(110241628)</t>
  </si>
  <si>
    <t>高级房&lt;2人入住&gt;&lt;早餐&gt;</t>
  </si>
  <si>
    <t>SHAH/BHARAT</t>
  </si>
  <si>
    <t xml:space="preserve">4175756	</t>
  </si>
  <si>
    <t xml:space="preserve">149547	</t>
  </si>
  <si>
    <t xml:space="preserve">999228368826236	</t>
  </si>
  <si>
    <t>[曼谷]曼谷萨通JC凯文酒店(JC Kevin Sathorn Bangkok Hotel)(55585955)</t>
  </si>
  <si>
    <t>双卧室套房&lt;3人入住&gt;</t>
  </si>
  <si>
    <t>SUNGYU/SULIEN</t>
  </si>
  <si>
    <t xml:space="preserve">4220984	</t>
  </si>
  <si>
    <t xml:space="preserve">999228369079195	</t>
  </si>
  <si>
    <t>[曼谷]新暹罗河畔酒店(New Siam Riverside)(55745278)</t>
  </si>
  <si>
    <t>KLINCHUEN/ARTITTAYA</t>
  </si>
  <si>
    <t xml:space="preserve">4221486	</t>
  </si>
  <si>
    <t xml:space="preserve">48227	</t>
  </si>
  <si>
    <t xml:space="preserve">999228555429612	</t>
  </si>
  <si>
    <t>[哥打京那巴鲁]京那巴鲁凯悦酒店(Hyatt Regency Kinabalu)(56174659)</t>
  </si>
  <si>
    <t>Double room, Twin beds&lt;2人入住&gt;&lt;早餐&gt;</t>
  </si>
  <si>
    <t>MUHAMMAD/MUHAMMAD SHAKRI</t>
  </si>
  <si>
    <t xml:space="preserve">4290133	</t>
  </si>
  <si>
    <t>，</t>
  </si>
  <si>
    <t xml:space="preserve"> 13853.31 HKD</t>
  </si>
  <si>
    <t>A240111094220481</t>
  </si>
  <si>
    <t>总计：13853.31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</si>
  <si>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</si>
  <si>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</si>
  <si>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</si>
  <si>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</si>
  <si>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</si>
  <si>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</si>
  <si>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</si>
  <si>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</si>
  <si>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</si>
  <si>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</si>
  <si>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</si>
  <si>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</si>
  <si>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</si>
  <si>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</si>
  <si>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</si>
  <si>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</si>
  <si>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</si>
  <si>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</si>
  <si>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</si>
  <si>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</si>
  <si>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4290133</t>
  </si>
  <si>
    <t>京那巴鲁凯悦酒店</t>
  </si>
  <si>
    <t>MUHAMMAD MUHAMMAD SHAKRI</t>
  </si>
  <si>
    <t>2024-01-06</t>
  </si>
  <si>
    <t>2024-01-08</t>
  </si>
  <si>
    <t>退房日周结</t>
  </si>
  <si>
    <t>2274.56</t>
  </si>
  <si>
    <t>2451.56</t>
  </si>
  <si>
    <t>0</t>
  </si>
  <si>
    <t>0.00</t>
  </si>
  <si>
    <t>携程汇智国际直连</t>
  </si>
  <si>
    <t>925</t>
  </si>
  <si>
    <t>2023-11-20 17:13:21</t>
  </si>
  <si>
    <t>否</t>
  </si>
  <si>
    <t>汇智国际旅游发展有限公司</t>
  </si>
  <si>
    <t>直连</t>
  </si>
  <si>
    <t>马来西亚</t>
  </si>
  <si>
    <t>2023-11-09</t>
  </si>
  <si>
    <t>4221486</t>
  </si>
  <si>
    <t>新暹罗河滨酒店</t>
  </si>
  <si>
    <t>KLINCHUEN ARTITTAYA</t>
  </si>
  <si>
    <t>2024-01-03</t>
  </si>
  <si>
    <t>1587.16</t>
  </si>
  <si>
    <t>1701.32</t>
  </si>
  <si>
    <t>2023-11-09 12:06:54</t>
  </si>
  <si>
    <t>泰国</t>
  </si>
  <si>
    <t>2023-10-21</t>
  </si>
  <si>
    <t>4106917</t>
  </si>
  <si>
    <t>马尼拉萨沃伊酒店</t>
  </si>
  <si>
    <t>Chung Hyenyeong,Chung Hyenyeong</t>
  </si>
  <si>
    <t>2024-01-07</t>
  </si>
  <si>
    <t>631.40</t>
  </si>
  <si>
    <t>673.71</t>
  </si>
  <si>
    <t>2023-10-21 13:59:35</t>
  </si>
  <si>
    <t>菲律宾</t>
  </si>
  <si>
    <t>2023-09-12</t>
  </si>
  <si>
    <t>3921956</t>
  </si>
  <si>
    <t>利奥酒店</t>
  </si>
  <si>
    <t>LEK BING JOVI</t>
  </si>
  <si>
    <t>3412.41</t>
  </si>
  <si>
    <t>3657.46</t>
  </si>
  <si>
    <t>2023-09-12 21:04:03</t>
  </si>
  <si>
    <t>韩国</t>
  </si>
  <si>
    <t>2023-08-13</t>
  </si>
  <si>
    <t>3777181</t>
  </si>
  <si>
    <t>乌诺酒店</t>
  </si>
  <si>
    <t>TUPAS AURORA,TUPAS AURORA</t>
  </si>
  <si>
    <t>2024-01-04</t>
  </si>
  <si>
    <t>527.26</t>
  </si>
  <si>
    <t>567.92</t>
  </si>
  <si>
    <t>2023-08-13 21:32:41</t>
  </si>
  <si>
    <t>2023-06-17</t>
  </si>
  <si>
    <t>3516127</t>
  </si>
  <si>
    <t>堡格林内尔埃菲尔铁塔酒店</t>
  </si>
  <si>
    <t>KIM EUN A</t>
  </si>
  <si>
    <t>1860.70</t>
  </si>
  <si>
    <t>2037.34</t>
  </si>
  <si>
    <t>2023-06-17 16:17:15</t>
  </si>
  <si>
    <t>法国</t>
  </si>
  <si>
    <t>2023-05-02</t>
  </si>
  <si>
    <t>3314553</t>
  </si>
  <si>
    <t>新加坡滨海宾乐雅酒店</t>
  </si>
  <si>
    <t>TAN HIM YEE</t>
  </si>
  <si>
    <t>2442.27</t>
  </si>
  <si>
    <t>2764.00</t>
  </si>
  <si>
    <t>2023-05-02 00:02:28</t>
  </si>
  <si>
    <t>新加坡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</si>
</sst>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15</xdr:col>
      <xdr:colOff>114300</xdr:colOff>
      <xdr:row>59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6325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C43" sqref="C4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45298</v>
      </c>
      <c r="G2" s="6">
        <v>45299</v>
      </c>
      <c r="H2" s="4">
        <v>2</v>
      </c>
      <c r="I2" s="4">
        <v>1</v>
      </c>
      <c r="J2" s="4">
        <v>2</v>
      </c>
      <c r="K2" s="4" t="s">
        <v>30</v>
      </c>
      <c r="L2" s="4">
        <v>2764</v>
      </c>
      <c r="M2" s="4">
        <v>2764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45048</v>
      </c>
      <c r="S2" s="6">
        <v>45302</v>
      </c>
      <c r="T2" s="4" t="s">
        <v>34</v>
      </c>
      <c r="U2" s="4">
        <v>2764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45297</v>
      </c>
      <c r="G3" s="6">
        <v>45299</v>
      </c>
      <c r="H3" s="4">
        <v>1</v>
      </c>
      <c r="I3" s="4">
        <v>2</v>
      </c>
      <c r="J3" s="4">
        <v>2</v>
      </c>
      <c r="K3" s="4" t="s">
        <v>30</v>
      </c>
      <c r="L3" s="4">
        <v>2037.34</v>
      </c>
      <c r="M3" s="4">
        <v>2037.34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45094</v>
      </c>
      <c r="S3" s="6">
        <v>45302</v>
      </c>
      <c r="T3" s="4" t="s">
        <v>34</v>
      </c>
      <c r="U3" s="4">
        <v>2037.34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45295</v>
      </c>
      <c r="G4" s="6">
        <v>45299</v>
      </c>
      <c r="H4" s="4">
        <v>1</v>
      </c>
      <c r="I4" s="4">
        <v>4</v>
      </c>
      <c r="J4" s="4">
        <v>4</v>
      </c>
      <c r="K4" s="4" t="s">
        <v>30</v>
      </c>
      <c r="L4" s="4">
        <v>567.92</v>
      </c>
      <c r="M4" s="4">
        <v>567.92</v>
      </c>
      <c r="N4" s="4" t="s">
        <v>46</v>
      </c>
      <c r="O4" s="4" t="s">
        <v>32</v>
      </c>
      <c r="P4" s="4" t="s">
        <v>33</v>
      </c>
      <c r="Q4" s="4">
        <v>0</v>
      </c>
      <c r="R4" s="7">
        <v>45151.0000115741</v>
      </c>
      <c r="S4" s="6">
        <v>45302</v>
      </c>
      <c r="T4" s="4" t="s">
        <v>34</v>
      </c>
      <c r="U4" s="4">
        <v>567.92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45294</v>
      </c>
      <c r="G5" s="6">
        <v>45299</v>
      </c>
      <c r="H5" s="4">
        <v>1</v>
      </c>
      <c r="I5" s="4">
        <v>5</v>
      </c>
      <c r="J5" s="4">
        <v>5</v>
      </c>
      <c r="K5" s="4" t="s">
        <v>30</v>
      </c>
      <c r="L5" s="4">
        <v>3657.46</v>
      </c>
      <c r="M5" s="4">
        <v>3657.46</v>
      </c>
      <c r="N5" s="4" t="s">
        <v>52</v>
      </c>
      <c r="O5" s="4" t="s">
        <v>32</v>
      </c>
      <c r="P5" s="4" t="s">
        <v>33</v>
      </c>
      <c r="Q5" s="4">
        <v>0</v>
      </c>
      <c r="R5" s="7">
        <v>45181</v>
      </c>
      <c r="S5" s="6">
        <v>45302</v>
      </c>
      <c r="T5" s="4" t="s">
        <v>34</v>
      </c>
      <c r="U5" s="4">
        <v>3657.46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45297</v>
      </c>
      <c r="G6" s="6">
        <v>45299</v>
      </c>
      <c r="H6" s="4">
        <v>1</v>
      </c>
      <c r="I6" s="4">
        <v>2</v>
      </c>
      <c r="J6" s="4">
        <v>2</v>
      </c>
      <c r="K6" s="4" t="s">
        <v>30</v>
      </c>
      <c r="L6" s="4">
        <v>2552.92</v>
      </c>
      <c r="M6" s="4">
        <v>2552.92</v>
      </c>
      <c r="N6" s="4" t="s">
        <v>58</v>
      </c>
      <c r="O6" s="4" t="s">
        <v>32</v>
      </c>
      <c r="P6" s="4" t="s">
        <v>33</v>
      </c>
      <c r="Q6" s="4">
        <v>0</v>
      </c>
      <c r="R6" s="7">
        <v>45211</v>
      </c>
      <c r="S6" s="6">
        <v>45302</v>
      </c>
      <c r="T6" s="4" t="s">
        <v>34</v>
      </c>
      <c r="U6" s="4">
        <v>2552.92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45297</v>
      </c>
      <c r="G7" s="6">
        <v>45299</v>
      </c>
      <c r="H7" s="4">
        <v>1</v>
      </c>
      <c r="I7" s="4">
        <v>2</v>
      </c>
      <c r="J7" s="4">
        <v>2</v>
      </c>
      <c r="K7" s="4" t="s">
        <v>30</v>
      </c>
      <c r="L7" s="4">
        <v>2657.52</v>
      </c>
      <c r="M7" s="4">
        <v>2657.52</v>
      </c>
      <c r="N7" s="4" t="s">
        <v>63</v>
      </c>
      <c r="O7" s="4" t="s">
        <v>32</v>
      </c>
      <c r="P7" s="4" t="s">
        <v>33</v>
      </c>
      <c r="Q7" s="4">
        <v>0</v>
      </c>
      <c r="R7" s="7">
        <v>45217</v>
      </c>
      <c r="S7" s="6">
        <v>45302</v>
      </c>
      <c r="T7" s="4" t="s">
        <v>34</v>
      </c>
      <c r="U7" s="4">
        <v>2657.52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45298</v>
      </c>
      <c r="G8" s="6">
        <v>45299</v>
      </c>
      <c r="H8" s="4">
        <v>1</v>
      </c>
      <c r="I8" s="4">
        <v>1</v>
      </c>
      <c r="J8" s="4">
        <v>1</v>
      </c>
      <c r="K8" s="4" t="s">
        <v>30</v>
      </c>
      <c r="L8" s="4">
        <v>673.71</v>
      </c>
      <c r="M8" s="4">
        <v>673.71</v>
      </c>
      <c r="N8" s="4" t="s">
        <v>68</v>
      </c>
      <c r="O8" s="4" t="s">
        <v>32</v>
      </c>
      <c r="P8" s="4" t="s">
        <v>33</v>
      </c>
      <c r="Q8" s="4">
        <v>0</v>
      </c>
      <c r="R8" s="7">
        <v>45220</v>
      </c>
      <c r="S8" s="6">
        <v>45302</v>
      </c>
      <c r="T8" s="4" t="s">
        <v>34</v>
      </c>
      <c r="U8" s="4">
        <v>673.71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45297</v>
      </c>
      <c r="G9" s="6">
        <v>45299</v>
      </c>
      <c r="H9" s="4">
        <v>1</v>
      </c>
      <c r="I9" s="4">
        <v>2</v>
      </c>
      <c r="J9" s="4">
        <v>2</v>
      </c>
      <c r="K9" s="4" t="s">
        <v>30</v>
      </c>
      <c r="L9" s="4">
        <v>1845.96</v>
      </c>
      <c r="M9" s="4">
        <v>1845.96</v>
      </c>
      <c r="N9" s="4" t="s">
        <v>74</v>
      </c>
      <c r="O9" s="4" t="s">
        <v>32</v>
      </c>
      <c r="P9" s="4" t="s">
        <v>33</v>
      </c>
      <c r="Q9" s="4">
        <v>0</v>
      </c>
      <c r="R9" s="7">
        <v>45228</v>
      </c>
      <c r="S9" s="6">
        <v>45302</v>
      </c>
      <c r="T9" s="4" t="s">
        <v>34</v>
      </c>
      <c r="U9" s="4">
        <v>1845.96</v>
      </c>
      <c r="V9" s="4">
        <v>0</v>
      </c>
      <c r="W9" s="4">
        <v>0</v>
      </c>
      <c r="X9" s="4" t="s">
        <v>75</v>
      </c>
      <c r="Y9" s="4" t="s">
        <v>48</v>
      </c>
    </row>
    <row r="10" s="4" customFormat="1" spans="1:25">
      <c r="A10" s="4" t="s">
        <v>60</v>
      </c>
      <c r="B10" s="4" t="s">
        <v>26</v>
      </c>
      <c r="C10" s="4" t="s">
        <v>76</v>
      </c>
      <c r="D10" s="4" t="s">
        <v>61</v>
      </c>
      <c r="E10" s="4" t="s">
        <v>62</v>
      </c>
      <c r="F10" s="6">
        <v>45297</v>
      </c>
      <c r="G10" s="6">
        <v>45299</v>
      </c>
      <c r="H10" s="4">
        <v>1</v>
      </c>
      <c r="I10" s="4">
        <v>2</v>
      </c>
      <c r="J10" s="4">
        <v>2</v>
      </c>
      <c r="K10" s="4" t="s">
        <v>30</v>
      </c>
      <c r="L10" s="4">
        <v>-2657.52</v>
      </c>
      <c r="M10" s="4">
        <v>-2657.52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45217</v>
      </c>
      <c r="S10" s="6">
        <v>45302</v>
      </c>
      <c r="T10" s="4" t="s">
        <v>34</v>
      </c>
      <c r="U10" s="4">
        <v>-2657.52</v>
      </c>
      <c r="V10" s="4">
        <v>0</v>
      </c>
      <c r="W10" s="4">
        <v>0</v>
      </c>
      <c r="X10" s="4" t="s">
        <v>64</v>
      </c>
      <c r="Y10" s="4" t="s">
        <v>48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45297</v>
      </c>
      <c r="G11" s="6">
        <v>45299</v>
      </c>
      <c r="H11" s="4">
        <v>1</v>
      </c>
      <c r="I11" s="4">
        <v>2</v>
      </c>
      <c r="J11" s="4">
        <v>2</v>
      </c>
      <c r="K11" s="4" t="s">
        <v>30</v>
      </c>
      <c r="L11" s="4">
        <v>2252.54</v>
      </c>
      <c r="M11" s="4">
        <v>2252.54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45228</v>
      </c>
      <c r="S11" s="6">
        <v>45302</v>
      </c>
      <c r="T11" s="4" t="s">
        <v>34</v>
      </c>
      <c r="U11" s="4">
        <v>2252.54</v>
      </c>
      <c r="V11" s="4">
        <v>0</v>
      </c>
      <c r="W11" s="4">
        <v>0</v>
      </c>
      <c r="X11" s="4" t="s">
        <v>81</v>
      </c>
      <c r="Y11" s="4" t="s">
        <v>48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45295</v>
      </c>
      <c r="G12" s="6">
        <v>45299</v>
      </c>
      <c r="H12" s="4">
        <v>1</v>
      </c>
      <c r="I12" s="4">
        <v>4</v>
      </c>
      <c r="J12" s="4">
        <v>4</v>
      </c>
      <c r="K12" s="4" t="s">
        <v>30</v>
      </c>
      <c r="L12" s="4">
        <v>4283.68</v>
      </c>
      <c r="M12" s="4">
        <v>4283.68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45232.0000115741</v>
      </c>
      <c r="S12" s="6">
        <v>45302</v>
      </c>
      <c r="T12" s="4" t="s">
        <v>34</v>
      </c>
      <c r="U12" s="4">
        <v>4283.68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45297</v>
      </c>
      <c r="G13" s="6">
        <v>45299</v>
      </c>
      <c r="H13" s="4">
        <v>1</v>
      </c>
      <c r="I13" s="4">
        <v>2</v>
      </c>
      <c r="J13" s="4">
        <v>2</v>
      </c>
      <c r="K13" s="4" t="s">
        <v>30</v>
      </c>
      <c r="L13" s="4">
        <v>1558.18</v>
      </c>
      <c r="M13" s="4">
        <v>1558.18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45239.0000115741</v>
      </c>
      <c r="S13" s="6">
        <v>45302</v>
      </c>
      <c r="T13" s="4" t="s">
        <v>34</v>
      </c>
      <c r="U13" s="4">
        <v>1558.18</v>
      </c>
      <c r="V13" s="4">
        <v>0</v>
      </c>
      <c r="W13" s="4">
        <v>0</v>
      </c>
      <c r="X13" s="4" t="s">
        <v>92</v>
      </c>
      <c r="Y13" s="4" t="s">
        <v>48</v>
      </c>
    </row>
    <row r="14" s="4" customFormat="1" spans="1:25">
      <c r="A14" s="4" t="s">
        <v>88</v>
      </c>
      <c r="B14" s="4" t="s">
        <v>26</v>
      </c>
      <c r="C14" s="4" t="s">
        <v>76</v>
      </c>
      <c r="D14" s="4" t="s">
        <v>89</v>
      </c>
      <c r="E14" s="4" t="s">
        <v>90</v>
      </c>
      <c r="F14" s="6">
        <v>45297</v>
      </c>
      <c r="G14" s="6">
        <v>45299</v>
      </c>
      <c r="H14" s="4">
        <v>1</v>
      </c>
      <c r="I14" s="4">
        <v>2</v>
      </c>
      <c r="J14" s="4">
        <v>2</v>
      </c>
      <c r="K14" s="4" t="s">
        <v>30</v>
      </c>
      <c r="L14" s="4">
        <v>-1558.18</v>
      </c>
      <c r="M14" s="4">
        <v>-1558.18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45239.0000115741</v>
      </c>
      <c r="S14" s="6">
        <v>45302</v>
      </c>
      <c r="T14" s="4" t="s">
        <v>34</v>
      </c>
      <c r="U14" s="4">
        <v>-1558.18</v>
      </c>
      <c r="V14" s="4">
        <v>0</v>
      </c>
      <c r="W14" s="4">
        <v>0</v>
      </c>
      <c r="X14" s="4" t="s">
        <v>92</v>
      </c>
      <c r="Y14" s="4" t="s">
        <v>48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84</v>
      </c>
      <c r="F15" s="6">
        <v>45294</v>
      </c>
      <c r="G15" s="6">
        <v>45299</v>
      </c>
      <c r="H15" s="4">
        <v>1</v>
      </c>
      <c r="I15" s="4">
        <v>5</v>
      </c>
      <c r="J15" s="4">
        <v>5</v>
      </c>
      <c r="K15" s="4" t="s">
        <v>30</v>
      </c>
      <c r="L15" s="4">
        <v>1701.32</v>
      </c>
      <c r="M15" s="4">
        <v>1701.32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45239.0000115741</v>
      </c>
      <c r="S15" s="6">
        <v>45302</v>
      </c>
      <c r="T15" s="4" t="s">
        <v>34</v>
      </c>
      <c r="U15" s="4">
        <v>1701.32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82</v>
      </c>
      <c r="B16" s="4" t="s">
        <v>26</v>
      </c>
      <c r="C16" s="4" t="s">
        <v>76</v>
      </c>
      <c r="D16" s="4" t="s">
        <v>83</v>
      </c>
      <c r="E16" s="4" t="s">
        <v>84</v>
      </c>
      <c r="F16" s="6">
        <v>45295</v>
      </c>
      <c r="G16" s="6">
        <v>45299</v>
      </c>
      <c r="H16" s="4">
        <v>1</v>
      </c>
      <c r="I16" s="4">
        <v>4</v>
      </c>
      <c r="J16" s="4">
        <v>4</v>
      </c>
      <c r="K16" s="4" t="s">
        <v>30</v>
      </c>
      <c r="L16" s="4">
        <v>-4283.68</v>
      </c>
      <c r="M16" s="4">
        <v>-4283.68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45232.0000115741</v>
      </c>
      <c r="S16" s="6">
        <v>45302</v>
      </c>
      <c r="T16" s="4" t="s">
        <v>34</v>
      </c>
      <c r="U16" s="4">
        <v>-4283.68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77</v>
      </c>
      <c r="B17" s="4" t="s">
        <v>26</v>
      </c>
      <c r="C17" s="4" t="s">
        <v>76</v>
      </c>
      <c r="D17" s="4" t="s">
        <v>78</v>
      </c>
      <c r="E17" s="4" t="s">
        <v>79</v>
      </c>
      <c r="F17" s="6">
        <v>45297</v>
      </c>
      <c r="G17" s="6">
        <v>45299</v>
      </c>
      <c r="H17" s="4">
        <v>1</v>
      </c>
      <c r="I17" s="4">
        <v>2</v>
      </c>
      <c r="J17" s="4">
        <v>2</v>
      </c>
      <c r="K17" s="4" t="s">
        <v>30</v>
      </c>
      <c r="L17" s="4">
        <v>-2252.54</v>
      </c>
      <c r="M17" s="4">
        <v>-2252.54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45228</v>
      </c>
      <c r="S17" s="6">
        <v>45302</v>
      </c>
      <c r="T17" s="4" t="s">
        <v>34</v>
      </c>
      <c r="U17" s="4">
        <v>-2252.54</v>
      </c>
      <c r="V17" s="4">
        <v>0</v>
      </c>
      <c r="W17" s="4">
        <v>0</v>
      </c>
      <c r="X17" s="4" t="s">
        <v>81</v>
      </c>
      <c r="Y17" s="4" t="s">
        <v>48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45297</v>
      </c>
      <c r="G18" s="6">
        <v>45299</v>
      </c>
      <c r="H18" s="4">
        <v>2</v>
      </c>
      <c r="I18" s="4">
        <v>2</v>
      </c>
      <c r="J18" s="4">
        <v>4</v>
      </c>
      <c r="K18" s="4" t="s">
        <v>30</v>
      </c>
      <c r="L18" s="4">
        <v>2451.56</v>
      </c>
      <c r="M18" s="4">
        <v>2451.56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45250</v>
      </c>
      <c r="S18" s="6">
        <v>45302</v>
      </c>
      <c r="T18" s="4" t="s">
        <v>34</v>
      </c>
      <c r="U18" s="4">
        <v>2451.56</v>
      </c>
      <c r="V18" s="4">
        <v>0</v>
      </c>
      <c r="W18" s="4">
        <v>0</v>
      </c>
      <c r="X18" s="4" t="s">
        <v>102</v>
      </c>
      <c r="Y18" s="4" t="s">
        <v>48</v>
      </c>
    </row>
    <row r="19" s="4" customFormat="1" spans="1:25">
      <c r="A19" s="4" t="s">
        <v>71</v>
      </c>
      <c r="B19" s="4" t="s">
        <v>26</v>
      </c>
      <c r="C19" s="4" t="s">
        <v>76</v>
      </c>
      <c r="D19" s="4" t="s">
        <v>72</v>
      </c>
      <c r="E19" s="4" t="s">
        <v>73</v>
      </c>
      <c r="F19" s="6">
        <v>45297</v>
      </c>
      <c r="G19" s="6">
        <v>45299</v>
      </c>
      <c r="H19" s="4">
        <v>1</v>
      </c>
      <c r="I19" s="4">
        <v>2</v>
      </c>
      <c r="J19" s="4">
        <v>2</v>
      </c>
      <c r="K19" s="4" t="s">
        <v>30</v>
      </c>
      <c r="L19" s="4">
        <v>-1845.96</v>
      </c>
      <c r="M19" s="4">
        <v>-1845.96</v>
      </c>
      <c r="N19" s="4" t="s">
        <v>74</v>
      </c>
      <c r="O19" s="4" t="s">
        <v>32</v>
      </c>
      <c r="P19" s="4" t="s">
        <v>33</v>
      </c>
      <c r="Q19" s="4">
        <v>0</v>
      </c>
      <c r="R19" s="7">
        <v>45228</v>
      </c>
      <c r="S19" s="6">
        <v>45302</v>
      </c>
      <c r="T19" s="4" t="s">
        <v>34</v>
      </c>
      <c r="U19" s="4">
        <v>-1845.96</v>
      </c>
      <c r="V19" s="4">
        <v>0</v>
      </c>
      <c r="W19" s="4">
        <v>0</v>
      </c>
      <c r="X19" s="4" t="s">
        <v>75</v>
      </c>
      <c r="Y19" s="4" t="s">
        <v>48</v>
      </c>
    </row>
    <row r="20" s="4" customFormat="1" spans="1:25">
      <c r="A20" s="4" t="s">
        <v>55</v>
      </c>
      <c r="B20" s="4" t="s">
        <v>26</v>
      </c>
      <c r="C20" s="4" t="s">
        <v>76</v>
      </c>
      <c r="D20" s="4" t="s">
        <v>56</v>
      </c>
      <c r="E20" s="4" t="s">
        <v>57</v>
      </c>
      <c r="F20" s="6">
        <v>45297</v>
      </c>
      <c r="G20" s="6">
        <v>45299</v>
      </c>
      <c r="H20" s="4">
        <v>1</v>
      </c>
      <c r="I20" s="4">
        <v>2</v>
      </c>
      <c r="J20" s="4">
        <v>2</v>
      </c>
      <c r="K20" s="4" t="s">
        <v>30</v>
      </c>
      <c r="L20" s="4">
        <v>-2552.92</v>
      </c>
      <c r="M20" s="4">
        <v>-2552.92</v>
      </c>
      <c r="N20" s="4" t="s">
        <v>58</v>
      </c>
      <c r="O20" s="4" t="s">
        <v>32</v>
      </c>
      <c r="P20" s="4" t="s">
        <v>33</v>
      </c>
      <c r="Q20" s="4">
        <v>0</v>
      </c>
      <c r="R20" s="7">
        <v>45211</v>
      </c>
      <c r="S20" s="6">
        <v>45302</v>
      </c>
      <c r="T20" s="4" t="s">
        <v>34</v>
      </c>
      <c r="U20" s="4">
        <v>-2552.92</v>
      </c>
      <c r="V20" s="4">
        <v>0</v>
      </c>
      <c r="W20" s="4">
        <v>0</v>
      </c>
      <c r="X20" s="4" t="s">
        <v>59</v>
      </c>
      <c r="Y2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999223964640885</v>
      </c>
      <c r="B2" s="6">
        <v>45298</v>
      </c>
      <c r="C2" s="6">
        <v>45299</v>
      </c>
      <c r="D2" s="4">
        <v>2764</v>
      </c>
      <c r="E2" s="4" t="str">
        <f>VLOOKUP(A2,HOP!A:L,12,0)</f>
        <v>2764.00</v>
      </c>
      <c r="F2" s="4" t="str">
        <f>VLOOKUP(A2,HOP!A:C,3,0)</f>
        <v>3314553</v>
      </c>
      <c r="G2" s="4">
        <f>D2-E2</f>
        <v>0</v>
      </c>
      <c r="H2" s="4" t="str">
        <f>$H$1&amp;F2</f>
        <v>，3314553</v>
      </c>
      <c r="I2" s="4" t="str">
        <f>VLOOKUP(A2,HOP!A:U,21,0)</f>
        <v>直连</v>
      </c>
    </row>
    <row r="3" s="4" customFormat="1" spans="1:9">
      <c r="A3" s="5">
        <v>999224819251792</v>
      </c>
      <c r="B3" s="6">
        <v>45297</v>
      </c>
      <c r="C3" s="6">
        <v>45299</v>
      </c>
      <c r="D3" s="4">
        <v>2037.34</v>
      </c>
      <c r="E3" s="4" t="str">
        <f>VLOOKUP(A3,HOP!A:L,12,0)</f>
        <v>2037.34</v>
      </c>
      <c r="F3" s="4" t="str">
        <f>VLOOKUP(A3,HOP!A:C,3,0)</f>
        <v>3516127</v>
      </c>
      <c r="G3" s="4">
        <f t="shared" ref="G3:G14" si="0">D3-E3</f>
        <v>0</v>
      </c>
      <c r="H3" s="4" t="str">
        <f t="shared" ref="H3:H14" si="1">$H$1&amp;F3</f>
        <v>，3516127</v>
      </c>
      <c r="I3" s="4" t="str">
        <f>VLOOKUP(A3,HOP!A:U,21,0)</f>
        <v>直连</v>
      </c>
    </row>
    <row r="4" s="4" customFormat="1" spans="1:9">
      <c r="A4" s="5">
        <v>999226027809210</v>
      </c>
      <c r="B4" s="6">
        <v>45295</v>
      </c>
      <c r="C4" s="6">
        <v>45299</v>
      </c>
      <c r="D4" s="4">
        <v>567.92</v>
      </c>
      <c r="E4" s="4" t="str">
        <f>VLOOKUP(A4,HOP!A:L,12,0)</f>
        <v>567.92</v>
      </c>
      <c r="F4" s="4" t="str">
        <f>VLOOKUP(A4,HOP!A:C,3,0)</f>
        <v>3777181</v>
      </c>
      <c r="G4" s="4">
        <f t="shared" si="0"/>
        <v>0</v>
      </c>
      <c r="H4" s="4" t="str">
        <f t="shared" si="1"/>
        <v>，3777181</v>
      </c>
      <c r="I4" s="4" t="str">
        <f>VLOOKUP(A4,HOP!A:U,21,0)</f>
        <v>直连</v>
      </c>
    </row>
    <row r="5" s="4" customFormat="1" spans="1:9">
      <c r="A5" s="5">
        <v>999226763431514</v>
      </c>
      <c r="B5" s="6">
        <v>45294</v>
      </c>
      <c r="C5" s="6">
        <v>45299</v>
      </c>
      <c r="D5" s="4">
        <v>3657.46</v>
      </c>
      <c r="E5" s="4" t="str">
        <f>VLOOKUP(A5,HOP!A:L,12,0)</f>
        <v>3657.46</v>
      </c>
      <c r="F5" s="4" t="str">
        <f>VLOOKUP(A5,HOP!A:C,3,0)</f>
        <v>3921956</v>
      </c>
      <c r="G5" s="4">
        <f t="shared" si="0"/>
        <v>0</v>
      </c>
      <c r="H5" s="4" t="str">
        <f t="shared" si="1"/>
        <v>，3921956</v>
      </c>
      <c r="I5" s="4" t="str">
        <f>VLOOKUP(A5,HOP!A:U,21,0)</f>
        <v>直连</v>
      </c>
    </row>
    <row r="6" s="4" customFormat="1" hidden="1" spans="1:9">
      <c r="A6" s="5">
        <v>999227353901489</v>
      </c>
      <c r="B6" s="6">
        <v>45297</v>
      </c>
      <c r="C6" s="6">
        <v>45299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999227965937052</v>
      </c>
      <c r="B7" s="6">
        <v>45297</v>
      </c>
      <c r="C7" s="6">
        <v>45299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999228029704813</v>
      </c>
      <c r="B8" s="6">
        <v>45298</v>
      </c>
      <c r="C8" s="6">
        <v>45299</v>
      </c>
      <c r="D8" s="4">
        <v>673.71</v>
      </c>
      <c r="E8" s="4" t="str">
        <f>VLOOKUP(A8,HOP!A:L,12,0)</f>
        <v>673.71</v>
      </c>
      <c r="F8" s="4" t="str">
        <f>VLOOKUP(A8,HOP!A:C,3,0)</f>
        <v>4106917</v>
      </c>
      <c r="G8" s="4">
        <f t="shared" si="0"/>
        <v>0</v>
      </c>
      <c r="H8" s="4" t="str">
        <f t="shared" si="1"/>
        <v>，4106917</v>
      </c>
      <c r="I8" s="4" t="str">
        <f>VLOOKUP(A8,HOP!A:U,21,0)</f>
        <v>直连</v>
      </c>
    </row>
    <row r="9" s="4" customFormat="1" hidden="1" spans="1:9">
      <c r="A9" s="5">
        <v>999228209459407</v>
      </c>
      <c r="B9" s="6">
        <v>45297</v>
      </c>
      <c r="C9" s="6">
        <v>45299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999228211543191</v>
      </c>
      <c r="B10" s="6">
        <v>45297</v>
      </c>
      <c r="C10" s="6">
        <v>45299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999228282062861</v>
      </c>
      <c r="B11" s="6">
        <v>45295</v>
      </c>
      <c r="C11" s="6">
        <v>45299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999228368826236</v>
      </c>
      <c r="B12" s="6">
        <v>45297</v>
      </c>
      <c r="C12" s="6">
        <v>45299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999228369079195</v>
      </c>
      <c r="B13" s="6">
        <v>45294</v>
      </c>
      <c r="C13" s="6">
        <v>45299</v>
      </c>
      <c r="D13" s="4">
        <v>1701.32</v>
      </c>
      <c r="E13" s="4" t="str">
        <f>VLOOKUP(A13,HOP!A:L,12,0)</f>
        <v>1701.32</v>
      </c>
      <c r="F13" s="4" t="str">
        <f>VLOOKUP(A13,HOP!A:C,3,0)</f>
        <v>4221486</v>
      </c>
      <c r="G13" s="4">
        <f t="shared" si="0"/>
        <v>0</v>
      </c>
      <c r="H13" s="4" t="str">
        <f t="shared" si="1"/>
        <v>，4221486</v>
      </c>
      <c r="I13" s="4" t="str">
        <f>VLOOKUP(A13,HOP!A:U,21,0)</f>
        <v>直连</v>
      </c>
    </row>
    <row r="14" s="4" customFormat="1" spans="1:9">
      <c r="A14" s="5">
        <v>999228555429612</v>
      </c>
      <c r="B14" s="6">
        <v>45297</v>
      </c>
      <c r="C14" s="6">
        <v>45299</v>
      </c>
      <c r="D14" s="4">
        <v>2451.56</v>
      </c>
      <c r="E14" s="4" t="str">
        <f>VLOOKUP(A14,HOP!A:L,12,0)</f>
        <v>2451.56</v>
      </c>
      <c r="F14" s="4" t="str">
        <f>VLOOKUP(A14,HOP!A:C,3,0)</f>
        <v>4290133</v>
      </c>
      <c r="G14" s="4">
        <f t="shared" si="0"/>
        <v>0</v>
      </c>
      <c r="H14" s="4" t="str">
        <f t="shared" si="1"/>
        <v>，4290133</v>
      </c>
      <c r="I14" s="4" t="str">
        <f>VLOOKUP(A14,HOP!A:U,21,0)</f>
        <v>直连</v>
      </c>
    </row>
    <row r="16" spans="4:4">
      <c r="D16" s="4">
        <f>SUM(D2:D15)</f>
        <v>13853.31</v>
      </c>
    </row>
    <row r="18" spans="4:4">
      <c r="D18" s="4" t="s">
        <v>104</v>
      </c>
    </row>
    <row r="22" spans="1:1">
      <c r="A22" s="4" t="s">
        <v>105</v>
      </c>
    </row>
    <row r="23" spans="1:1">
      <c r="A23" s="4" t="s">
        <v>106</v>
      </c>
    </row>
  </sheetData>
  <autoFilter ref="A1:XFD18">
    <filterColumn colId="3">
      <filters blank="1">
        <filter val="673.71"/>
        <filter val="13853.31"/>
        <filter val="567.92"/>
        <filter val="1701.32"/>
        <filter val="2764"/>
        <filter val="13853.31 HKD"/>
        <filter val="2037.34"/>
        <filter val="2451.56"/>
        <filter val="3657.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999228555429612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30</v>
      </c>
      <c r="K2" s="1" t="s">
        <v>134</v>
      </c>
      <c r="L2" s="1" t="s">
        <v>134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999228369079195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131</v>
      </c>
      <c r="H3" s="1" t="s">
        <v>132</v>
      </c>
      <c r="I3" s="1" t="s">
        <v>149</v>
      </c>
      <c r="J3" s="1" t="s">
        <v>30</v>
      </c>
      <c r="K3" s="1" t="s">
        <v>150</v>
      </c>
      <c r="L3" s="1" t="s">
        <v>150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151</v>
      </c>
      <c r="S3" s="1" t="s">
        <v>140</v>
      </c>
      <c r="T3" s="1" t="s">
        <v>141</v>
      </c>
      <c r="U3" s="1" t="s">
        <v>142</v>
      </c>
      <c r="V3" s="1" t="s">
        <v>152</v>
      </c>
    </row>
    <row r="4" s="1" customFormat="1" spans="1:22">
      <c r="A4" s="3">
        <v>999228029704813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157</v>
      </c>
      <c r="G4" s="1" t="s">
        <v>131</v>
      </c>
      <c r="H4" s="1" t="s">
        <v>132</v>
      </c>
      <c r="I4" s="1" t="s">
        <v>158</v>
      </c>
      <c r="J4" s="1" t="s">
        <v>30</v>
      </c>
      <c r="K4" s="1" t="s">
        <v>159</v>
      </c>
      <c r="L4" s="1" t="s">
        <v>159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160</v>
      </c>
      <c r="S4" s="1" t="s">
        <v>140</v>
      </c>
      <c r="T4" s="1" t="s">
        <v>141</v>
      </c>
      <c r="U4" s="1" t="s">
        <v>142</v>
      </c>
      <c r="V4" s="1" t="s">
        <v>161</v>
      </c>
    </row>
    <row r="5" s="1" customFormat="1" spans="1:22">
      <c r="A5" s="3">
        <v>999226763431514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148</v>
      </c>
      <c r="G5" s="1" t="s">
        <v>131</v>
      </c>
      <c r="H5" s="1" t="s">
        <v>132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168</v>
      </c>
      <c r="S5" s="1" t="s">
        <v>140</v>
      </c>
      <c r="T5" s="1" t="s">
        <v>141</v>
      </c>
      <c r="U5" s="1" t="s">
        <v>142</v>
      </c>
      <c r="V5" s="1" t="s">
        <v>169</v>
      </c>
    </row>
    <row r="6" s="1" customFormat="1" spans="1:22">
      <c r="A6" s="3">
        <v>999226027809210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174</v>
      </c>
      <c r="G6" s="1" t="s">
        <v>131</v>
      </c>
      <c r="H6" s="1" t="s">
        <v>132</v>
      </c>
      <c r="I6" s="1" t="s">
        <v>175</v>
      </c>
      <c r="J6" s="1" t="s">
        <v>30</v>
      </c>
      <c r="K6" s="1" t="s">
        <v>176</v>
      </c>
      <c r="L6" s="1" t="s">
        <v>176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177</v>
      </c>
      <c r="S6" s="1" t="s">
        <v>140</v>
      </c>
      <c r="T6" s="1" t="s">
        <v>141</v>
      </c>
      <c r="U6" s="1" t="s">
        <v>142</v>
      </c>
      <c r="V6" s="1" t="s">
        <v>161</v>
      </c>
    </row>
    <row r="7" s="1" customFormat="1" spans="1:22">
      <c r="A7" s="3">
        <v>999224819251792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130</v>
      </c>
      <c r="G7" s="1" t="s">
        <v>131</v>
      </c>
      <c r="H7" s="1" t="s">
        <v>132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184</v>
      </c>
      <c r="S7" s="1" t="s">
        <v>140</v>
      </c>
      <c r="T7" s="1" t="s">
        <v>141</v>
      </c>
      <c r="U7" s="1" t="s">
        <v>142</v>
      </c>
      <c r="V7" s="1" t="s">
        <v>185</v>
      </c>
    </row>
    <row r="8" s="1" customFormat="1" spans="1:22">
      <c r="A8" s="3">
        <v>999223964640885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157</v>
      </c>
      <c r="G8" s="1" t="s">
        <v>131</v>
      </c>
      <c r="H8" s="1" t="s">
        <v>132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192</v>
      </c>
      <c r="S8" s="1" t="s">
        <v>140</v>
      </c>
      <c r="T8" s="1" t="s">
        <v>141</v>
      </c>
      <c r="U8" s="1" t="s">
        <v>142</v>
      </c>
      <c r="V8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2024-01-11T01:43:51Z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8FCD8ACE87B041BBADABD17E4757604F_12</vt:lpwstr>
  </property>
</Properties>
</file>