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<sst xmlns="http://schemas.openxmlformats.org/spreadsheetml/2006/main" count="1023" uniqueCount="399">
  <si>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</si>
  <si>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</si>
  <si>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</si>
  <si>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</si>
  <si>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</si>
  <si>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</si>
  <si>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</si>
  <si>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</si>
  <si>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</si>
  <si>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</si>
  <si>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</si>
  <si>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</si>
  <si>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</si>
  <si>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</si>
  <si>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</si>
  <si>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</si>
  <si>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</si>
  <si>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</si>
  <si>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</si>
  <si>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</si>
  <si>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</si>
  <si>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</si>
  <si>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</si>
  <si>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</si>
  <si>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</si>
  <si>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999224626492644	</t>
  </si>
  <si>
    <t>Ctrip</t>
  </si>
  <si>
    <t>正常</t>
  </si>
  <si>
    <t>[胡志明市]西贡城市之心自由中央酒店(Liberty Central Saigon Citypoint)(55354764)</t>
  </si>
  <si>
    <t>豪华房&lt;1&gt;&lt;2人入住&gt;&lt;早餐&gt;</t>
  </si>
  <si>
    <t>HKD</t>
  </si>
  <si>
    <t>WONG/KAI TING,FOONG/GRACE EN YI</t>
  </si>
  <si>
    <t>CA13030240112HKD</t>
  </si>
  <si>
    <t>未提现</t>
  </si>
  <si>
    <t>携程开票</t>
  </si>
  <si>
    <t xml:space="preserve">3470392	</t>
  </si>
  <si>
    <t xml:space="preserve">	</t>
  </si>
  <si>
    <t xml:space="preserve">999225955570780	</t>
  </si>
  <si>
    <t>[洛杉矶]洛杉矶市中心 E 中心酒店(E Central Hotel Downtown Los Angeles)(55745271)</t>
  </si>
  <si>
    <t>高级特大床房&lt;2人入住&gt;</t>
  </si>
  <si>
    <t>PARK/YEJIN</t>
  </si>
  <si>
    <t xml:space="preserve">3762342	</t>
  </si>
  <si>
    <t xml:space="preserve">28087SE123107	</t>
  </si>
  <si>
    <t xml:space="preserve">999226931331831	</t>
  </si>
  <si>
    <t>[巴厘岛]普拉玛沙努尔海滩巴厘岛酒店(Prama Sanur Beach Bali)(55312404)</t>
  </si>
  <si>
    <t>豪华海景双人间&lt;2人入住&gt;&lt;早餐&gt;</t>
  </si>
  <si>
    <t>CHASSE/STEEVE,ERSI/VERA</t>
  </si>
  <si>
    <t xml:space="preserve">3978011	</t>
  </si>
  <si>
    <t xml:space="preserve">230500000026266	</t>
  </si>
  <si>
    <t xml:space="preserve">999227103759609	</t>
  </si>
  <si>
    <t>[岘港]明托安银河酒店(Minh Toan Galaxy Hotel)(55768467)</t>
  </si>
  <si>
    <t>高级双床房&lt;2人入住&gt;&lt;早餐&gt;</t>
  </si>
  <si>
    <t>jeong-seon/Kim,jeong-seon/Kim</t>
  </si>
  <si>
    <t xml:space="preserve">4004308	</t>
  </si>
  <si>
    <t xml:space="preserve">96281926|96281926	</t>
  </si>
  <si>
    <t xml:space="preserve">999227347614097	</t>
  </si>
  <si>
    <t>[胡志明市]西贡迈之家酒店(Mai House Saigon Hotel)(100677395)</t>
  </si>
  <si>
    <t>豪华双人房&lt;2人入住&gt;&lt;不退款&gt;&lt;早餐&gt;</t>
  </si>
  <si>
    <t>ZHOU/LAN</t>
  </si>
  <si>
    <t xml:space="preserve">4058624	</t>
  </si>
  <si>
    <t xml:space="preserve">999227347631879	</t>
  </si>
  <si>
    <t>LI/XU</t>
  </si>
  <si>
    <t xml:space="preserve">4058627	</t>
  </si>
  <si>
    <t xml:space="preserve">999227964930417	</t>
  </si>
  <si>
    <t>[曼谷]曼谷传承酒店(The Heritage Hotels Bangkok)(54503369)</t>
  </si>
  <si>
    <t>城景套房&lt;2人入住&gt;</t>
  </si>
  <si>
    <t>LIAO/LEI</t>
  </si>
  <si>
    <t xml:space="preserve">4088539	</t>
  </si>
  <si>
    <t xml:space="preserve">999228296336949	</t>
  </si>
  <si>
    <t>[拉普拉普]皇宫水上乐园度假村(Jpark Island Resort &amp; Waterpark Cebu)(109329158)</t>
  </si>
  <si>
    <t>豪华房&lt;2人入住&gt;&lt;不退款&gt;&lt;早餐&gt;</t>
  </si>
  <si>
    <t>KIM/SEHWA,KIM/CHANGWAN</t>
  </si>
  <si>
    <t xml:space="preserve">4183257	</t>
  </si>
  <si>
    <t xml:space="preserve">999228320171839	</t>
  </si>
  <si>
    <t>[塞纳河畔讷伊]亚特旅馆(Hotel de La Jatte)(55289982)</t>
  </si>
  <si>
    <t>温馨双人床房&lt;2人入住&gt;&lt;不退款&gt;</t>
  </si>
  <si>
    <t>PILLAIN/Armele</t>
  </si>
  <si>
    <t xml:space="preserve">4193218	</t>
  </si>
  <si>
    <t xml:space="preserve">999228320503249	</t>
  </si>
  <si>
    <t>[曼谷]贝斯特韦斯特乍都乍酒店(Best Western Chatuchak)(113652521)</t>
  </si>
  <si>
    <t>高级特大床房&lt;2人入住&gt;&lt;早餐&gt;</t>
  </si>
  <si>
    <t>STEIL/JOHN</t>
  </si>
  <si>
    <t xml:space="preserve">4193581	</t>
  </si>
  <si>
    <t xml:space="preserve">BK018062	</t>
  </si>
  <si>
    <t xml:space="preserve">999228339528286	</t>
  </si>
  <si>
    <t>[普吉岛]绿色度假村(The Viridian Resort)(55639678)</t>
  </si>
  <si>
    <t>高级房&lt;2人入住&gt;</t>
  </si>
  <si>
    <t>LI/YIFEI</t>
  </si>
  <si>
    <t xml:space="preserve">4202973	</t>
  </si>
  <si>
    <t xml:space="preserve">999228341590489	</t>
  </si>
  <si>
    <t>[曼谷]水晶套房素万那普机场(Crystal Suites Suvarnbhumi Airport)(55757072)</t>
  </si>
  <si>
    <t>Deluxe Twin room&lt;2人入住&gt;</t>
  </si>
  <si>
    <t>JEON/GAPYOUN</t>
  </si>
  <si>
    <t xml:space="preserve">4204986	</t>
  </si>
  <si>
    <t xml:space="preserve">999228352147386	</t>
  </si>
  <si>
    <t>[长滩岛]阿斯顿长滩岛天堂花园会议中心度假酒店(Paradise Garden Hotel and Convention Boracay Powered by Aston)(55451672)</t>
  </si>
  <si>
    <t>Superior Twin Room- South wing/Courtyard&lt;2人入住&gt;</t>
  </si>
  <si>
    <t>YANG/MAOLIN,XU/ZHENHUI</t>
  </si>
  <si>
    <t xml:space="preserve">4209322	</t>
  </si>
  <si>
    <t xml:space="preserve">28360287012	</t>
  </si>
  <si>
    <t>[甲米]甲米贝壳海度假村(The ShellSea Krabi I Luxury Beach Resort &amp; Pool Villas)(95688745)</t>
  </si>
  <si>
    <t>ShellSea Garden Room&lt;2人入住&gt;&lt;早餐&gt;</t>
  </si>
  <si>
    <t>Alshahrani /Saeed ali</t>
  </si>
  <si>
    <t xml:space="preserve">4213283	</t>
  </si>
  <si>
    <t xml:space="preserve">acknowledge	</t>
  </si>
  <si>
    <t>取消</t>
  </si>
  <si>
    <t xml:space="preserve">999228369054628	</t>
  </si>
  <si>
    <t>[吉隆坡]莱恩酒店(Sleeping Lion Suites)(111414278)</t>
  </si>
  <si>
    <t>高级双床房&lt;2人入住&gt;&lt;不退款&gt;</t>
  </si>
  <si>
    <t>fam/florence</t>
  </si>
  <si>
    <t xml:space="preserve">4221323	</t>
  </si>
  <si>
    <t xml:space="preserve">148203	</t>
  </si>
  <si>
    <t xml:space="preserve">999228369742233	</t>
  </si>
  <si>
    <t>[因特拉肯]多诺德酒店(Hotel Du Nord)(68545423)</t>
  </si>
  <si>
    <t>双床房&lt;2人入住&gt;&lt;早餐&gt;</t>
  </si>
  <si>
    <t>LUO/ZHUOYING,CHI/SHIYI</t>
  </si>
  <si>
    <t xml:space="preserve">4222633	</t>
  </si>
  <si>
    <t xml:space="preserve">999228404135330	</t>
  </si>
  <si>
    <t>[芭堤雅]芭堤雅暹罗设计酒店(Siam@Siam Design Hotel Pattaya)(55944600)</t>
  </si>
  <si>
    <t>休闲房&lt;2人入住&gt;</t>
  </si>
  <si>
    <t>CHIM/KENNY</t>
  </si>
  <si>
    <t xml:space="preserve">4231371	</t>
  </si>
  <si>
    <t xml:space="preserve">999228439580070	</t>
  </si>
  <si>
    <t>[因特拉肯]摩尔库尔酒店-西站小屋(Hotel Merkur - West Station)(114257777)</t>
  </si>
  <si>
    <t>标准大床房&lt;2人入住&gt;&lt;早餐&gt;</t>
  </si>
  <si>
    <t>SOMBOONCHAI/NATTAYA,CHAIWANSATHIAN/NATTAPON</t>
  </si>
  <si>
    <t xml:space="preserve">4240600	</t>
  </si>
  <si>
    <t xml:space="preserve">999228489388874	</t>
  </si>
  <si>
    <t>[康提]厄尔斯丽晶酒店(Earl's Regency Hotel)(55312049)</t>
  </si>
  <si>
    <t>豪华房(双人床或双床)&lt;1人入住&gt;&lt;早餐&gt;</t>
  </si>
  <si>
    <t>CHENG/JUNSAI</t>
  </si>
  <si>
    <t xml:space="preserve">4261701	</t>
  </si>
  <si>
    <t xml:space="preserve">999228489516295	</t>
  </si>
  <si>
    <t>豪华房(双人床或双床)&lt;2人入住&gt;&lt;早餐&gt;</t>
  </si>
  <si>
    <t>CHENG/JUNSAI,LI/ZHIXIAO</t>
  </si>
  <si>
    <t xml:space="preserve">4262045	</t>
  </si>
  <si>
    <t xml:space="preserve">999228494419910	</t>
  </si>
  <si>
    <t>[长滩岛]长滩岛航路与蓝海度假村(Fairways and Bluewater Boracay)(109328980)</t>
  </si>
  <si>
    <t>Superior&lt;2人入住&gt;&lt;不退款&gt;&lt;早餐&gt;</t>
  </si>
  <si>
    <t>SANCHEZ/BEVERLY,ALVENDIA/MAXIMILIAN,SANCHEZ/LEILANI BRILLAS,SANCHEZ/BONIFACIO FUENTES,ALVENDIA/RACHEL GALLEPOSO,ALVENDIA/EDUARDO</t>
  </si>
  <si>
    <t xml:space="preserve">4263499	</t>
  </si>
  <si>
    <t xml:space="preserve">1069215248，1069214844	</t>
  </si>
  <si>
    <t xml:space="preserve">999228499507136	</t>
  </si>
  <si>
    <t>[法兰克福]法兰克福诺富特酒店(Novotel Frankfurt City)(55599123)</t>
  </si>
  <si>
    <t>标准双人床房&lt;2人入住&gt;&lt;早餐&gt;</t>
  </si>
  <si>
    <t>TANG/KEHAN,GUO/LIYUAN</t>
  </si>
  <si>
    <t xml:space="preserve">4266121	</t>
  </si>
  <si>
    <t xml:space="preserve">999228503440893	</t>
  </si>
  <si>
    <t>[伯明翰]旅屋酒店-伯明翰市中心(Travelodge Birmingham Central)(97594551)</t>
  </si>
  <si>
    <t>双人床房&lt;2人入住&gt;&lt;不退款&gt;</t>
  </si>
  <si>
    <t>ALLAN/KIERAN</t>
  </si>
  <si>
    <t xml:space="preserve">4267050	</t>
  </si>
  <si>
    <t xml:space="preserve">18265711	</t>
  </si>
  <si>
    <t xml:space="preserve">999228521655033	</t>
  </si>
  <si>
    <t>[纳什维尔]纳什维尔音乐谷温德姆华美达酒店(Ramada by Wyndham Nashville/Music Valley)(90356195)</t>
  </si>
  <si>
    <t>特大床房&lt;2人入住&gt;&lt;早餐&gt;</t>
  </si>
  <si>
    <t>PRICEJR/VERNELL</t>
  </si>
  <si>
    <t xml:space="preserve">4271187	</t>
  </si>
  <si>
    <t xml:space="preserve">90022EE014815	</t>
  </si>
  <si>
    <t xml:space="preserve">999228536062521	</t>
  </si>
  <si>
    <t>[曼谷]曼谷河畔萨利尔酒店(The Salil Hotel Riverside Bangkok)(104397302)</t>
  </si>
  <si>
    <t>One Bedroom River View&lt;2人入住&gt;&lt;不退款&gt;&lt;早餐&gt;</t>
  </si>
  <si>
    <t>YEN/SUMAY</t>
  </si>
  <si>
    <t xml:space="preserve">4274586	</t>
  </si>
  <si>
    <t xml:space="preserve">26349	</t>
  </si>
  <si>
    <t xml:space="preserve">999228556091558	</t>
  </si>
  <si>
    <t>[鹿特丹]鹿特丹WTC普斯提里翁会议中心酒店(Postillion Hotel WTC Rotterdam)(110133391)</t>
  </si>
  <si>
    <t>标准双人房（ 2张单人床）&lt;2人入住&gt;&lt;早餐&gt;</t>
  </si>
  <si>
    <t>ZHAI/XINYU,ZHANG/SHICHEN</t>
  </si>
  <si>
    <t xml:space="preserve">4290269	</t>
  </si>
  <si>
    <t xml:space="preserve">999228557107756	</t>
  </si>
  <si>
    <t>[新加坡]史丹佛瑞士酒店(Swissotel the Stamford)(55345920)</t>
  </si>
  <si>
    <t>港景尊贵2 张双人床房&lt;2人入住&gt;&lt;不退款&gt;&lt;早餐&gt;</t>
  </si>
  <si>
    <t>GE/JENNY YI JIA,ZHANG/YUYE,ZHANG/MINGWEI,KANG/MAO</t>
  </si>
  <si>
    <t xml:space="preserve">4290718	</t>
  </si>
  <si>
    <t xml:space="preserve">41932705,41932703	</t>
  </si>
  <si>
    <t xml:space="preserve">999228560335196	</t>
  </si>
  <si>
    <t>[巴厘岛]乌布圣猴森林皇家卡姆威拉别墅(仅限成人入住的酒店)(Royal Kamuela Villas &amp; Suites at Monkey Forest Ubud (Adult Only))(55346261)</t>
  </si>
  <si>
    <t>Suite, Balcony, Pool View&lt;2人入住&gt;&lt;早餐&gt;</t>
  </si>
  <si>
    <t>LIU/YUJIE</t>
  </si>
  <si>
    <t xml:space="preserve">4292946	</t>
  </si>
  <si>
    <t xml:space="preserve">9031322|125580110	</t>
  </si>
  <si>
    <t xml:space="preserve">999228572408506	</t>
  </si>
  <si>
    <t>LEE/HYENG NAM</t>
  </si>
  <si>
    <t xml:space="preserve">4299058	</t>
  </si>
  <si>
    <t xml:space="preserve">999228587660279	</t>
  </si>
  <si>
    <t>[哥打京那巴鲁]京那巴鲁凯悦酒店(Hyatt Regency Kinabalu)(56174659)</t>
  </si>
  <si>
    <t>Double room, Twin beds&lt;2人入住&gt;&lt;早餐&gt;</t>
  </si>
  <si>
    <t>WANG/DAN</t>
  </si>
  <si>
    <t xml:space="preserve">4305486	</t>
  </si>
  <si>
    <t xml:space="preserve">999228487789043	</t>
  </si>
  <si>
    <t>[洛桑]萨沃伊皇家Spa酒店(Royal Savoy Hotel and Spa)(55280382)</t>
  </si>
  <si>
    <t>萨沃伊行政房&lt;2人入住&gt;&lt;早餐&gt;</t>
  </si>
  <si>
    <t>CHEN/CUIPING,CHEN/TIANZE</t>
  </si>
  <si>
    <t xml:space="preserve">4258901	</t>
  </si>
  <si>
    <t xml:space="preserve">39949SE015159	</t>
  </si>
  <si>
    <t xml:space="preserve">999229454871558	</t>
  </si>
  <si>
    <t>[新加坡]樟宜机场皇冠假日酒店  - IHG 旗下酒店(Crowne Plaza Changi Airport, an IHG Hotel)(55280749)</t>
  </si>
  <si>
    <t>宝石翼楼标准特大床房&lt;2人入住&gt;&lt;不退款&gt;</t>
  </si>
  <si>
    <t>LI/RUYI</t>
  </si>
  <si>
    <t xml:space="preserve">4528772	</t>
  </si>
  <si>
    <t xml:space="preserve">40297608	</t>
  </si>
  <si>
    <t>，</t>
  </si>
  <si>
    <t xml:space="preserve"> 69464.87 HKD</t>
  </si>
  <si>
    <t>A240112095004481</t>
  </si>
  <si>
    <t>A240112095030481</t>
  </si>
  <si>
    <t>A240112095106481</t>
  </si>
  <si>
    <t>总计：69464.87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</si>
  <si>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</si>
  <si>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</si>
  <si>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</si>
  <si>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</si>
  <si>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</si>
  <si>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</si>
  <si>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</si>
  <si>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</si>
  <si>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</si>
  <si>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</si>
  <si>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</si>
  <si>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</si>
  <si>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</si>
  <si>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</si>
  <si>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</si>
  <si>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</si>
  <si>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</si>
  <si>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</si>
  <si>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</si>
  <si>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2024-01-01</t>
  </si>
  <si>
    <t>4528772</t>
  </si>
  <si>
    <t>新加坡樟宜机场皇冠假日酒店</t>
  </si>
  <si>
    <t>LI RUYI</t>
  </si>
  <si>
    <t>2024-01-08</t>
  </si>
  <si>
    <t>2024-01-09</t>
  </si>
  <si>
    <t>退房日周结</t>
  </si>
  <si>
    <t>1590.00</t>
  </si>
  <si>
    <t>1744.19</t>
  </si>
  <si>
    <t>0</t>
  </si>
  <si>
    <t>0.00</t>
  </si>
  <si>
    <t>携程汇智国际直连</t>
  </si>
  <si>
    <t>925</t>
  </si>
  <si>
    <t>2024-01-02 21:27:13</t>
  </si>
  <si>
    <t>否</t>
  </si>
  <si>
    <t>汇智国际旅游发展有限公司</t>
  </si>
  <si>
    <t>直采</t>
  </si>
  <si>
    <t>新加坡</t>
  </si>
  <si>
    <t>2023-11-22</t>
  </si>
  <si>
    <t>4305486</t>
  </si>
  <si>
    <t>京那巴鲁凯悦酒店</t>
  </si>
  <si>
    <t>WANG DAN</t>
  </si>
  <si>
    <t>2024-01-05</t>
  </si>
  <si>
    <t>2210.64</t>
  </si>
  <si>
    <t>2407.84</t>
  </si>
  <si>
    <t>2023-11-22 20:36:32</t>
  </si>
  <si>
    <t>直连</t>
  </si>
  <si>
    <t>马来西亚</t>
  </si>
  <si>
    <t>2023-11-21</t>
  </si>
  <si>
    <t>4299058</t>
  </si>
  <si>
    <t>因特拉肯默克酒店</t>
  </si>
  <si>
    <t>LEE HYENG NAM</t>
  </si>
  <si>
    <t>2024-01-07</t>
  </si>
  <si>
    <t>1824.80</t>
  </si>
  <si>
    <t>1979.82</t>
  </si>
  <si>
    <t>2023-11-21 20:40:01</t>
  </si>
  <si>
    <t>瑞士</t>
  </si>
  <si>
    <t>4292946</t>
  </si>
  <si>
    <t>乌布圣猴森林皇家卡姆威拉别墅(仅限成人入住的酒店)</t>
  </si>
  <si>
    <t>LIU YUJIE</t>
  </si>
  <si>
    <t>1287.62</t>
  </si>
  <si>
    <t>1387.82</t>
  </si>
  <si>
    <t>2023-11-21 00:08:24</t>
  </si>
  <si>
    <t>印度尼西亚</t>
  </si>
  <si>
    <t>2023-11-20</t>
  </si>
  <si>
    <t>4290718</t>
  </si>
  <si>
    <t>新加坡史丹福瑞士酒店</t>
  </si>
  <si>
    <t>GE JENNY YI JIA,ZHANG YUYE,ZHANG MINGWEI,KANG MAO</t>
  </si>
  <si>
    <t>2024-01-06</t>
  </si>
  <si>
    <t>11646.02</t>
  </si>
  <si>
    <t>12552.30</t>
  </si>
  <si>
    <t>2023-11-21 08:40:56</t>
  </si>
  <si>
    <t>2023-11-19</t>
  </si>
  <si>
    <t>4274586</t>
  </si>
  <si>
    <t>曼谷河畔萨利尔酒店</t>
  </si>
  <si>
    <t>YEN SUMAY</t>
  </si>
  <si>
    <t>2220.00</t>
  </si>
  <si>
    <t>2392.76</t>
  </si>
  <si>
    <t>2023-11-20 17:39:19</t>
  </si>
  <si>
    <t>新媒体</t>
  </si>
  <si>
    <t>泰国</t>
  </si>
  <si>
    <t>2023-11-16</t>
  </si>
  <si>
    <t>4267050</t>
  </si>
  <si>
    <t>Travelodge Birmingham Central</t>
  </si>
  <si>
    <t>ALLAN KIERAN</t>
  </si>
  <si>
    <t>233.11</t>
  </si>
  <si>
    <t>250.60</t>
  </si>
  <si>
    <t>2023-11-16 21:56:45</t>
  </si>
  <si>
    <t>英国</t>
  </si>
  <si>
    <t>4263499</t>
  </si>
  <si>
    <t>长滩岛航路与蓝海度假村</t>
  </si>
  <si>
    <t>SANCHEZ BEVERLY,ALVENDIA MAXIMILIAN,SANCHEZ LEILANI BRILLAS,SANCHEZ BONIFACIO FUENTES,ALVENDIA RACHEL GALLEPOSO,ALVENDIA EDUARDO</t>
  </si>
  <si>
    <t>3972.92</t>
  </si>
  <si>
    <t>4271.04</t>
  </si>
  <si>
    <t>2023-11-16 08:13:40</t>
  </si>
  <si>
    <t>菲律宾</t>
  </si>
  <si>
    <t>2023-11-15</t>
  </si>
  <si>
    <t>4258901</t>
  </si>
  <si>
    <t>萨沃伊皇家Spa酒店</t>
  </si>
  <si>
    <t>CHEN CUIPING,CHEN TIANZE</t>
  </si>
  <si>
    <t>12124.71</t>
  </si>
  <si>
    <t>13021.92</t>
  </si>
  <si>
    <t>2023-11-15 13:34:32</t>
  </si>
  <si>
    <t>2023-11-12</t>
  </si>
  <si>
    <t>4240600</t>
  </si>
  <si>
    <t>SOMBOONCHAI NATTAYA,CHAIWANSATHIAN NATTAPON</t>
  </si>
  <si>
    <t>2725.34</t>
  </si>
  <si>
    <t>2913.87</t>
  </si>
  <si>
    <t>2023-11-12 13:33:29</t>
  </si>
  <si>
    <t>2023-11-10</t>
  </si>
  <si>
    <t>4231371</t>
  </si>
  <si>
    <t>芭堤雅暹罗设计酒店</t>
  </si>
  <si>
    <t>CHIM KENNY</t>
  </si>
  <si>
    <t>1972.94</t>
  </si>
  <si>
    <t>2110.32</t>
  </si>
  <si>
    <t>2023-11-10 20:07:08</t>
  </si>
  <si>
    <t>2023-11-09</t>
  </si>
  <si>
    <t>4221323</t>
  </si>
  <si>
    <t>莱恩酒店</t>
  </si>
  <si>
    <t>fam florence</t>
  </si>
  <si>
    <t>933.00</t>
  </si>
  <si>
    <t>1000.11</t>
  </si>
  <si>
    <t>2023-11-09 12:33:44</t>
  </si>
  <si>
    <t>2023-11-08</t>
  </si>
  <si>
    <t>4213283</t>
  </si>
  <si>
    <t>甲米贝壳海酒店</t>
  </si>
  <si>
    <t>Alshahrani Saeed ali</t>
  </si>
  <si>
    <t>2336.07</t>
  </si>
  <si>
    <t>2504.10</t>
  </si>
  <si>
    <t>2023-11-08 08:14:41</t>
  </si>
  <si>
    <t>2023-11-06</t>
  </si>
  <si>
    <t>4204986</t>
  </si>
  <si>
    <t>水晶套房素万那普机场</t>
  </si>
  <si>
    <t>JEON GAPYOUN</t>
  </si>
  <si>
    <t>476.55</t>
  </si>
  <si>
    <t>510.12</t>
  </si>
  <si>
    <t>2023-11-06 20:53:24</t>
  </si>
  <si>
    <t>2023-11-04</t>
  </si>
  <si>
    <t>4193581</t>
  </si>
  <si>
    <t>贝斯特韦斯特乍都乍酒店</t>
  </si>
  <si>
    <t>STEIL JOHN</t>
  </si>
  <si>
    <t>709.00</t>
  </si>
  <si>
    <t>760.48</t>
  </si>
  <si>
    <t>2023-11-05 11:25:04</t>
  </si>
  <si>
    <t>4193218</t>
  </si>
  <si>
    <t>拉亚特酒店</t>
  </si>
  <si>
    <t>PILLAIN Armele</t>
  </si>
  <si>
    <t>601.05</t>
  </si>
  <si>
    <t>644.70</t>
  </si>
  <si>
    <t>2023-11-04 20:44:48</t>
  </si>
  <si>
    <t>法国</t>
  </si>
  <si>
    <t>2023-11-03</t>
  </si>
  <si>
    <t>4183257</t>
  </si>
  <si>
    <t>皇宫水上乐园度假村</t>
  </si>
  <si>
    <t>KIM SEHWA,KIM CHANGWAN</t>
  </si>
  <si>
    <t>3991.42</t>
  </si>
  <si>
    <t>4260.24</t>
  </si>
  <si>
    <t>2023-11-03 13:17:25</t>
  </si>
  <si>
    <t>2023-10-12</t>
  </si>
  <si>
    <t>4058627</t>
  </si>
  <si>
    <t>西贡迈之家酒店</t>
  </si>
  <si>
    <t>LI XU</t>
  </si>
  <si>
    <t>878.94</t>
  </si>
  <si>
    <t>939.24</t>
  </si>
  <si>
    <t>2023-10-12 11:07:10</t>
  </si>
  <si>
    <t>越南</t>
  </si>
  <si>
    <t>4058624</t>
  </si>
  <si>
    <t>ZHOU LAN</t>
  </si>
  <si>
    <t>2023-10-12 11:05:35</t>
  </si>
  <si>
    <t>2023-09-24</t>
  </si>
  <si>
    <t>3978011</t>
  </si>
  <si>
    <t>普拉玛沙努尔海滩巴厘岛酒店</t>
  </si>
  <si>
    <t>CHASSE STEEVE,ERSI VERA</t>
  </si>
  <si>
    <t>3043.35</t>
  </si>
  <si>
    <t>3252.48</t>
  </si>
  <si>
    <t>2023-09-24 10:54:58</t>
  </si>
  <si>
    <t>2023-08-10</t>
  </si>
  <si>
    <t>3762342</t>
  </si>
  <si>
    <t>洛杉矶市中心 E 中心酒店</t>
  </si>
  <si>
    <t>PARK YEJIN</t>
  </si>
  <si>
    <t>2024-01-03</t>
  </si>
  <si>
    <t>6431.72</t>
  </si>
  <si>
    <t>6960.74</t>
  </si>
  <si>
    <t>2023-08-10 19:43:51</t>
  </si>
  <si>
    <t>美国</t>
  </si>
  <si>
    <t>2023-06-06</t>
  </si>
  <si>
    <t>3470392</t>
  </si>
  <si>
    <t>西贡城市之心自由中央酒店</t>
  </si>
  <si>
    <t>WONG KAI TING,FOONG GRACE EN YI</t>
  </si>
  <si>
    <t>2417.78</t>
  </si>
  <si>
    <t>2661.00</t>
  </si>
  <si>
    <t>2023-06-06 21:19:50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</si>
</sst>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15</xdr:col>
      <xdr:colOff>619125</xdr:colOff>
      <xdr:row>81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26807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45297</v>
      </c>
      <c r="G2" s="6">
        <v>45300</v>
      </c>
      <c r="H2" s="4">
        <v>1</v>
      </c>
      <c r="I2" s="4">
        <v>3</v>
      </c>
      <c r="J2" s="4">
        <v>3</v>
      </c>
      <c r="K2" s="4" t="s">
        <v>30</v>
      </c>
      <c r="L2" s="4">
        <v>2661</v>
      </c>
      <c r="M2" s="4">
        <v>2661</v>
      </c>
      <c r="N2" s="4" t="s">
        <v>31</v>
      </c>
      <c r="O2" s="4" t="s">
        <v>32</v>
      </c>
      <c r="P2" s="4" t="s">
        <v>33</v>
      </c>
      <c r="Q2" s="4">
        <v>0</v>
      </c>
      <c r="R2" s="7">
        <v>45083.0000115741</v>
      </c>
      <c r="S2" s="6">
        <v>45303</v>
      </c>
      <c r="T2" s="4" t="s">
        <v>34</v>
      </c>
      <c r="U2" s="4">
        <v>2661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45294</v>
      </c>
      <c r="G3" s="6">
        <v>45300</v>
      </c>
      <c r="H3" s="4">
        <v>1</v>
      </c>
      <c r="I3" s="4">
        <v>6</v>
      </c>
      <c r="J3" s="4">
        <v>6</v>
      </c>
      <c r="K3" s="4" t="s">
        <v>30</v>
      </c>
      <c r="L3" s="4">
        <v>6960.74</v>
      </c>
      <c r="M3" s="4">
        <v>6960.74</v>
      </c>
      <c r="N3" s="4" t="s">
        <v>40</v>
      </c>
      <c r="O3" s="4" t="s">
        <v>32</v>
      </c>
      <c r="P3" s="4" t="s">
        <v>33</v>
      </c>
      <c r="Q3" s="4">
        <v>0</v>
      </c>
      <c r="R3" s="7">
        <v>45148.0000115741</v>
      </c>
      <c r="S3" s="6">
        <v>45303</v>
      </c>
      <c r="T3" s="4" t="s">
        <v>34</v>
      </c>
      <c r="U3" s="4">
        <v>6960.74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45296</v>
      </c>
      <c r="G4" s="6">
        <v>45300</v>
      </c>
      <c r="H4" s="4">
        <v>1</v>
      </c>
      <c r="I4" s="4">
        <v>4</v>
      </c>
      <c r="J4" s="4">
        <v>4</v>
      </c>
      <c r="K4" s="4" t="s">
        <v>30</v>
      </c>
      <c r="L4" s="4">
        <v>3252.48</v>
      </c>
      <c r="M4" s="4">
        <v>3252.48</v>
      </c>
      <c r="N4" s="4" t="s">
        <v>46</v>
      </c>
      <c r="O4" s="4" t="s">
        <v>32</v>
      </c>
      <c r="P4" s="4" t="s">
        <v>33</v>
      </c>
      <c r="Q4" s="4">
        <v>0</v>
      </c>
      <c r="R4" s="7">
        <v>45193</v>
      </c>
      <c r="S4" s="6">
        <v>45303</v>
      </c>
      <c r="T4" s="4" t="s">
        <v>34</v>
      </c>
      <c r="U4" s="4">
        <v>3252.48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45299</v>
      </c>
      <c r="G5" s="6">
        <v>45300</v>
      </c>
      <c r="H5" s="4">
        <v>1</v>
      </c>
      <c r="I5" s="4">
        <v>1</v>
      </c>
      <c r="J5" s="4">
        <v>1</v>
      </c>
      <c r="K5" s="4" t="s">
        <v>30</v>
      </c>
      <c r="L5" s="4">
        <v>346.68</v>
      </c>
      <c r="M5" s="4">
        <v>346.68</v>
      </c>
      <c r="N5" s="4" t="s">
        <v>52</v>
      </c>
      <c r="O5" s="4" t="s">
        <v>32</v>
      </c>
      <c r="P5" s="4" t="s">
        <v>33</v>
      </c>
      <c r="Q5" s="4">
        <v>0</v>
      </c>
      <c r="R5" s="7">
        <v>45199</v>
      </c>
      <c r="S5" s="6">
        <v>45303</v>
      </c>
      <c r="T5" s="4" t="s">
        <v>34</v>
      </c>
      <c r="U5" s="4">
        <v>346.68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45299</v>
      </c>
      <c r="G6" s="6">
        <v>45300</v>
      </c>
      <c r="H6" s="4">
        <v>1</v>
      </c>
      <c r="I6" s="4">
        <v>1</v>
      </c>
      <c r="J6" s="4">
        <v>1</v>
      </c>
      <c r="K6" s="4" t="s">
        <v>30</v>
      </c>
      <c r="L6" s="4">
        <v>939.24</v>
      </c>
      <c r="M6" s="4">
        <v>939.24</v>
      </c>
      <c r="N6" s="4" t="s">
        <v>58</v>
      </c>
      <c r="O6" s="4" t="s">
        <v>32</v>
      </c>
      <c r="P6" s="4" t="s">
        <v>33</v>
      </c>
      <c r="Q6" s="4">
        <v>0</v>
      </c>
      <c r="R6" s="7">
        <v>45211</v>
      </c>
      <c r="S6" s="6">
        <v>45303</v>
      </c>
      <c r="T6" s="4" t="s">
        <v>34</v>
      </c>
      <c r="U6" s="4">
        <v>939.24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45299</v>
      </c>
      <c r="G7" s="6">
        <v>45300</v>
      </c>
      <c r="H7" s="4">
        <v>1</v>
      </c>
      <c r="I7" s="4">
        <v>1</v>
      </c>
      <c r="J7" s="4">
        <v>1</v>
      </c>
      <c r="K7" s="4" t="s">
        <v>30</v>
      </c>
      <c r="L7" s="4">
        <v>939.24</v>
      </c>
      <c r="M7" s="4">
        <v>939.24</v>
      </c>
      <c r="N7" s="4" t="s">
        <v>61</v>
      </c>
      <c r="O7" s="4" t="s">
        <v>32</v>
      </c>
      <c r="P7" s="4" t="s">
        <v>33</v>
      </c>
      <c r="Q7" s="4">
        <v>0</v>
      </c>
      <c r="R7" s="7">
        <v>45211.0000115741</v>
      </c>
      <c r="S7" s="6">
        <v>45303</v>
      </c>
      <c r="T7" s="4" t="s">
        <v>34</v>
      </c>
      <c r="U7" s="4">
        <v>939.24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45293</v>
      </c>
      <c r="G8" s="6">
        <v>45300</v>
      </c>
      <c r="H8" s="4">
        <v>1</v>
      </c>
      <c r="I8" s="4">
        <v>7</v>
      </c>
      <c r="J8" s="4">
        <v>7</v>
      </c>
      <c r="K8" s="4" t="s">
        <v>30</v>
      </c>
      <c r="L8" s="4">
        <v>1868.3</v>
      </c>
      <c r="M8" s="4">
        <v>1868.3</v>
      </c>
      <c r="N8" s="4" t="s">
        <v>66</v>
      </c>
      <c r="O8" s="4" t="s">
        <v>32</v>
      </c>
      <c r="P8" s="4" t="s">
        <v>33</v>
      </c>
      <c r="Q8" s="4">
        <v>0</v>
      </c>
      <c r="R8" s="7">
        <v>45216</v>
      </c>
      <c r="S8" s="6">
        <v>45303</v>
      </c>
      <c r="T8" s="4" t="s">
        <v>34</v>
      </c>
      <c r="U8" s="4">
        <v>1868.3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45297</v>
      </c>
      <c r="G9" s="6">
        <v>45300</v>
      </c>
      <c r="H9" s="4">
        <v>1</v>
      </c>
      <c r="I9" s="4">
        <v>3</v>
      </c>
      <c r="J9" s="4">
        <v>3</v>
      </c>
      <c r="K9" s="4" t="s">
        <v>30</v>
      </c>
      <c r="L9" s="4">
        <v>4260.24</v>
      </c>
      <c r="M9" s="4">
        <v>4260.24</v>
      </c>
      <c r="N9" s="4" t="s">
        <v>71</v>
      </c>
      <c r="O9" s="4" t="s">
        <v>32</v>
      </c>
      <c r="P9" s="4" t="s">
        <v>33</v>
      </c>
      <c r="Q9" s="4">
        <v>0</v>
      </c>
      <c r="R9" s="7">
        <v>45233.0000115741</v>
      </c>
      <c r="S9" s="6">
        <v>45303</v>
      </c>
      <c r="T9" s="4" t="s">
        <v>34</v>
      </c>
      <c r="U9" s="4">
        <v>4260.24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45299</v>
      </c>
      <c r="G10" s="6">
        <v>45300</v>
      </c>
      <c r="H10" s="4">
        <v>1</v>
      </c>
      <c r="I10" s="4">
        <v>1</v>
      </c>
      <c r="J10" s="4">
        <v>1</v>
      </c>
      <c r="K10" s="4" t="s">
        <v>30</v>
      </c>
      <c r="L10" s="4">
        <v>644.7</v>
      </c>
      <c r="M10" s="4">
        <v>644.7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45234.0000115741</v>
      </c>
      <c r="S10" s="6">
        <v>45303</v>
      </c>
      <c r="T10" s="4" t="s">
        <v>34</v>
      </c>
      <c r="U10" s="4">
        <v>644.7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45298</v>
      </c>
      <c r="G11" s="6">
        <v>45300</v>
      </c>
      <c r="H11" s="4">
        <v>1</v>
      </c>
      <c r="I11" s="4">
        <v>2</v>
      </c>
      <c r="J11" s="4">
        <v>2</v>
      </c>
      <c r="K11" s="4" t="s">
        <v>30</v>
      </c>
      <c r="L11" s="4">
        <v>760.48</v>
      </c>
      <c r="M11" s="4">
        <v>760.48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45234.0000115741</v>
      </c>
      <c r="S11" s="6">
        <v>45303</v>
      </c>
      <c r="T11" s="4" t="s">
        <v>34</v>
      </c>
      <c r="U11" s="4">
        <v>760.48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45298</v>
      </c>
      <c r="G12" s="6">
        <v>45300</v>
      </c>
      <c r="H12" s="4">
        <v>1</v>
      </c>
      <c r="I12" s="4">
        <v>2</v>
      </c>
      <c r="J12" s="4">
        <v>2</v>
      </c>
      <c r="K12" s="4" t="s">
        <v>30</v>
      </c>
      <c r="L12" s="4">
        <v>820.4</v>
      </c>
      <c r="M12" s="4">
        <v>820.4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45236.0000115741</v>
      </c>
      <c r="S12" s="6">
        <v>45303</v>
      </c>
      <c r="T12" s="4" t="s">
        <v>34</v>
      </c>
      <c r="U12" s="4">
        <v>820.4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45299</v>
      </c>
      <c r="G13" s="6">
        <v>45300</v>
      </c>
      <c r="H13" s="4">
        <v>3</v>
      </c>
      <c r="I13" s="4">
        <v>1</v>
      </c>
      <c r="J13" s="4">
        <v>3</v>
      </c>
      <c r="K13" s="4" t="s">
        <v>30</v>
      </c>
      <c r="L13" s="4">
        <v>510.12</v>
      </c>
      <c r="M13" s="4">
        <v>510.12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45236</v>
      </c>
      <c r="S13" s="6">
        <v>45303</v>
      </c>
      <c r="T13" s="4" t="s">
        <v>34</v>
      </c>
      <c r="U13" s="4">
        <v>510.12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45296</v>
      </c>
      <c r="G14" s="6">
        <v>45300</v>
      </c>
      <c r="H14" s="4">
        <v>1</v>
      </c>
      <c r="I14" s="4">
        <v>4</v>
      </c>
      <c r="J14" s="4">
        <v>4</v>
      </c>
      <c r="K14" s="4" t="s">
        <v>30</v>
      </c>
      <c r="L14" s="4">
        <v>1417.6</v>
      </c>
      <c r="M14" s="4">
        <v>1417.6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45237</v>
      </c>
      <c r="S14" s="6">
        <v>45303</v>
      </c>
      <c r="T14" s="4" t="s">
        <v>34</v>
      </c>
      <c r="U14" s="4">
        <v>1417.6</v>
      </c>
      <c r="V14" s="4">
        <v>0</v>
      </c>
      <c r="W14" s="4">
        <v>0</v>
      </c>
      <c r="X14" s="4" t="s">
        <v>98</v>
      </c>
      <c r="Y14" s="4" t="s">
        <v>36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45298</v>
      </c>
      <c r="G15" s="6">
        <v>45300</v>
      </c>
      <c r="H15" s="4">
        <v>1</v>
      </c>
      <c r="I15" s="4">
        <v>2</v>
      </c>
      <c r="J15" s="4">
        <v>2</v>
      </c>
      <c r="K15" s="4" t="s">
        <v>30</v>
      </c>
      <c r="L15" s="4">
        <v>2504.1</v>
      </c>
      <c r="M15" s="4">
        <v>2504.1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45238.0000115741</v>
      </c>
      <c r="S15" s="6">
        <v>45303</v>
      </c>
      <c r="T15" s="4" t="s">
        <v>34</v>
      </c>
      <c r="U15" s="4">
        <v>2504.1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94</v>
      </c>
      <c r="B16" s="4" t="s">
        <v>26</v>
      </c>
      <c r="C16" s="4" t="s">
        <v>105</v>
      </c>
      <c r="D16" s="4" t="s">
        <v>95</v>
      </c>
      <c r="E16" s="4" t="s">
        <v>96</v>
      </c>
      <c r="F16" s="6">
        <v>45296</v>
      </c>
      <c r="G16" s="6">
        <v>45300</v>
      </c>
      <c r="H16" s="4">
        <v>1</v>
      </c>
      <c r="I16" s="4">
        <v>4</v>
      </c>
      <c r="J16" s="4">
        <v>4</v>
      </c>
      <c r="K16" s="4" t="s">
        <v>30</v>
      </c>
      <c r="L16" s="4">
        <v>-1417.6</v>
      </c>
      <c r="M16" s="4">
        <v>-1417.6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45237</v>
      </c>
      <c r="S16" s="6">
        <v>45303</v>
      </c>
      <c r="T16" s="4" t="s">
        <v>34</v>
      </c>
      <c r="U16" s="4">
        <v>-1417.6</v>
      </c>
      <c r="V16" s="4">
        <v>0</v>
      </c>
      <c r="W16" s="4">
        <v>0</v>
      </c>
      <c r="X16" s="4" t="s">
        <v>98</v>
      </c>
      <c r="Y16" s="4" t="s">
        <v>36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45297</v>
      </c>
      <c r="G17" s="6">
        <v>45300</v>
      </c>
      <c r="H17" s="4">
        <v>1</v>
      </c>
      <c r="I17" s="4">
        <v>3</v>
      </c>
      <c r="J17" s="4">
        <v>3</v>
      </c>
      <c r="K17" s="4" t="s">
        <v>30</v>
      </c>
      <c r="L17" s="4">
        <v>1000.11</v>
      </c>
      <c r="M17" s="4">
        <v>1000.11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45239</v>
      </c>
      <c r="S17" s="6">
        <v>45303</v>
      </c>
      <c r="T17" s="4" t="s">
        <v>34</v>
      </c>
      <c r="U17" s="4">
        <v>1000.11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45298</v>
      </c>
      <c r="G18" s="6">
        <v>45300</v>
      </c>
      <c r="H18" s="4">
        <v>1</v>
      </c>
      <c r="I18" s="4">
        <v>2</v>
      </c>
      <c r="J18" s="4">
        <v>2</v>
      </c>
      <c r="K18" s="4" t="s">
        <v>30</v>
      </c>
      <c r="L18" s="4">
        <v>2697.82</v>
      </c>
      <c r="M18" s="4">
        <v>2697.82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45239</v>
      </c>
      <c r="S18" s="6">
        <v>45303</v>
      </c>
      <c r="T18" s="4" t="s">
        <v>34</v>
      </c>
      <c r="U18" s="4">
        <v>2697.82</v>
      </c>
      <c r="V18" s="4">
        <v>0</v>
      </c>
      <c r="W18" s="4">
        <v>0</v>
      </c>
      <c r="X18" s="4" t="s">
        <v>116</v>
      </c>
      <c r="Y18" s="4" t="s">
        <v>36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45296</v>
      </c>
      <c r="G19" s="6">
        <v>45300</v>
      </c>
      <c r="H19" s="4">
        <v>1</v>
      </c>
      <c r="I19" s="4">
        <v>4</v>
      </c>
      <c r="J19" s="4">
        <v>4</v>
      </c>
      <c r="K19" s="4" t="s">
        <v>30</v>
      </c>
      <c r="L19" s="4">
        <v>2110.32</v>
      </c>
      <c r="M19" s="4">
        <v>2110.32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45240.0000115741</v>
      </c>
      <c r="S19" s="6">
        <v>45303</v>
      </c>
      <c r="T19" s="4" t="s">
        <v>34</v>
      </c>
      <c r="U19" s="4">
        <v>2110.32</v>
      </c>
      <c r="V19" s="4">
        <v>0</v>
      </c>
      <c r="W19" s="4">
        <v>0</v>
      </c>
      <c r="X19" s="4" t="s">
        <v>121</v>
      </c>
      <c r="Y19" s="4" t="s">
        <v>36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45297</v>
      </c>
      <c r="G20" s="6">
        <v>45300</v>
      </c>
      <c r="H20" s="4">
        <v>1</v>
      </c>
      <c r="I20" s="4">
        <v>3</v>
      </c>
      <c r="J20" s="4">
        <v>3</v>
      </c>
      <c r="K20" s="4" t="s">
        <v>30</v>
      </c>
      <c r="L20" s="4">
        <v>2913.87</v>
      </c>
      <c r="M20" s="4">
        <v>2913.87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45242</v>
      </c>
      <c r="S20" s="6">
        <v>45303</v>
      </c>
      <c r="T20" s="4" t="s">
        <v>34</v>
      </c>
      <c r="U20" s="4">
        <v>2913.87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45299</v>
      </c>
      <c r="G21" s="6">
        <v>45300</v>
      </c>
      <c r="H21" s="4">
        <v>1</v>
      </c>
      <c r="I21" s="4">
        <v>1</v>
      </c>
      <c r="J21" s="4">
        <v>1</v>
      </c>
      <c r="K21" s="4" t="s">
        <v>30</v>
      </c>
      <c r="L21" s="4">
        <v>721.73</v>
      </c>
      <c r="M21" s="4">
        <v>721.73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45245</v>
      </c>
      <c r="S21" s="6">
        <v>45303</v>
      </c>
      <c r="T21" s="4" t="s">
        <v>34</v>
      </c>
      <c r="U21" s="4">
        <v>721.73</v>
      </c>
      <c r="V21" s="4">
        <v>0</v>
      </c>
      <c r="W21" s="4">
        <v>0</v>
      </c>
      <c r="X21" s="4" t="s">
        <v>131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105</v>
      </c>
      <c r="D22" s="4" t="s">
        <v>128</v>
      </c>
      <c r="E22" s="4" t="s">
        <v>129</v>
      </c>
      <c r="F22" s="6">
        <v>45299</v>
      </c>
      <c r="G22" s="6">
        <v>45300</v>
      </c>
      <c r="H22" s="4">
        <v>1</v>
      </c>
      <c r="I22" s="4">
        <v>1</v>
      </c>
      <c r="J22" s="4">
        <v>1</v>
      </c>
      <c r="K22" s="4" t="s">
        <v>30</v>
      </c>
      <c r="L22" s="4">
        <v>-721.73</v>
      </c>
      <c r="M22" s="4">
        <v>-721.73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45245</v>
      </c>
      <c r="S22" s="6">
        <v>45303</v>
      </c>
      <c r="T22" s="4" t="s">
        <v>34</v>
      </c>
      <c r="U22" s="4">
        <v>-721.73</v>
      </c>
      <c r="V22" s="4">
        <v>0</v>
      </c>
      <c r="W22" s="4">
        <v>0</v>
      </c>
      <c r="X22" s="4" t="s">
        <v>131</v>
      </c>
      <c r="Y22" s="4" t="s">
        <v>36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128</v>
      </c>
      <c r="E23" s="4" t="s">
        <v>133</v>
      </c>
      <c r="F23" s="6">
        <v>45299</v>
      </c>
      <c r="G23" s="6">
        <v>45300</v>
      </c>
      <c r="H23" s="4">
        <v>1</v>
      </c>
      <c r="I23" s="4">
        <v>1</v>
      </c>
      <c r="J23" s="4">
        <v>1</v>
      </c>
      <c r="K23" s="4" t="s">
        <v>30</v>
      </c>
      <c r="L23" s="4">
        <v>849.08</v>
      </c>
      <c r="M23" s="4">
        <v>849.08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45245.0000115741</v>
      </c>
      <c r="S23" s="6">
        <v>45303</v>
      </c>
      <c r="T23" s="4" t="s">
        <v>34</v>
      </c>
      <c r="U23" s="4">
        <v>849.08</v>
      </c>
      <c r="V23" s="4">
        <v>0</v>
      </c>
      <c r="W23" s="4">
        <v>0</v>
      </c>
      <c r="X23" s="4" t="s">
        <v>135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45297</v>
      </c>
      <c r="G24" s="6">
        <v>45300</v>
      </c>
      <c r="H24" s="4">
        <v>3</v>
      </c>
      <c r="I24" s="4">
        <v>3</v>
      </c>
      <c r="J24" s="4">
        <v>9</v>
      </c>
      <c r="K24" s="4" t="s">
        <v>30</v>
      </c>
      <c r="L24" s="4">
        <v>4271.01</v>
      </c>
      <c r="M24" s="4">
        <v>4271.01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45246.0000115741</v>
      </c>
      <c r="S24" s="6">
        <v>45303</v>
      </c>
      <c r="T24" s="4" t="s">
        <v>34</v>
      </c>
      <c r="U24" s="4">
        <v>4271.01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45299</v>
      </c>
      <c r="G25" s="6">
        <v>45300</v>
      </c>
      <c r="H25" s="4">
        <v>1</v>
      </c>
      <c r="I25" s="4">
        <v>1</v>
      </c>
      <c r="J25" s="4">
        <v>1</v>
      </c>
      <c r="K25" s="4" t="s">
        <v>30</v>
      </c>
      <c r="L25" s="4">
        <v>1043.18</v>
      </c>
      <c r="M25" s="4">
        <v>1043.18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45246</v>
      </c>
      <c r="S25" s="6">
        <v>45303</v>
      </c>
      <c r="T25" s="4" t="s">
        <v>34</v>
      </c>
      <c r="U25" s="4">
        <v>1043.18</v>
      </c>
      <c r="V25" s="4">
        <v>0</v>
      </c>
      <c r="W25" s="4">
        <v>0</v>
      </c>
      <c r="X25" s="4" t="s">
        <v>146</v>
      </c>
      <c r="Y25" s="4" t="s">
        <v>36</v>
      </c>
    </row>
    <row r="26" s="4" customFormat="1" spans="1:25">
      <c r="A26" s="4" t="s">
        <v>142</v>
      </c>
      <c r="B26" s="4" t="s">
        <v>26</v>
      </c>
      <c r="C26" s="4" t="s">
        <v>105</v>
      </c>
      <c r="D26" s="4" t="s">
        <v>143</v>
      </c>
      <c r="E26" s="4" t="s">
        <v>144</v>
      </c>
      <c r="F26" s="6">
        <v>45299</v>
      </c>
      <c r="G26" s="6">
        <v>45300</v>
      </c>
      <c r="H26" s="4">
        <v>1</v>
      </c>
      <c r="I26" s="4">
        <v>1</v>
      </c>
      <c r="J26" s="4">
        <v>1</v>
      </c>
      <c r="K26" s="4" t="s">
        <v>30</v>
      </c>
      <c r="L26" s="4">
        <v>-1043.18</v>
      </c>
      <c r="M26" s="4">
        <v>-1043.18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45246</v>
      </c>
      <c r="S26" s="6">
        <v>45303</v>
      </c>
      <c r="T26" s="4" t="s">
        <v>34</v>
      </c>
      <c r="U26" s="4">
        <v>-1043.18</v>
      </c>
      <c r="V26" s="4">
        <v>0</v>
      </c>
      <c r="W26" s="4">
        <v>0</v>
      </c>
      <c r="X26" s="4" t="s">
        <v>146</v>
      </c>
      <c r="Y26" s="4" t="s">
        <v>36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45299</v>
      </c>
      <c r="G27" s="6">
        <v>45300</v>
      </c>
      <c r="H27" s="4">
        <v>1</v>
      </c>
      <c r="I27" s="4">
        <v>1</v>
      </c>
      <c r="J27" s="4">
        <v>1</v>
      </c>
      <c r="K27" s="4" t="s">
        <v>30</v>
      </c>
      <c r="L27" s="4">
        <v>250.57</v>
      </c>
      <c r="M27" s="4">
        <v>250.57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45246.0000115741</v>
      </c>
      <c r="S27" s="6">
        <v>45303</v>
      </c>
      <c r="T27" s="4" t="s">
        <v>34</v>
      </c>
      <c r="U27" s="4">
        <v>250.57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45297</v>
      </c>
      <c r="G28" s="6">
        <v>45300</v>
      </c>
      <c r="H28" s="4">
        <v>1</v>
      </c>
      <c r="I28" s="4">
        <v>3</v>
      </c>
      <c r="J28" s="4">
        <v>3</v>
      </c>
      <c r="K28" s="4" t="s">
        <v>30</v>
      </c>
      <c r="L28" s="4">
        <v>2246.67</v>
      </c>
      <c r="M28" s="4">
        <v>2246.67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45248</v>
      </c>
      <c r="S28" s="6">
        <v>45303</v>
      </c>
      <c r="T28" s="4" t="s">
        <v>34</v>
      </c>
      <c r="U28" s="4">
        <v>2246.67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45298</v>
      </c>
      <c r="G29" s="6">
        <v>45300</v>
      </c>
      <c r="H29" s="4">
        <v>1</v>
      </c>
      <c r="I29" s="4">
        <v>2</v>
      </c>
      <c r="J29" s="4">
        <v>2</v>
      </c>
      <c r="K29" s="4" t="s">
        <v>30</v>
      </c>
      <c r="L29" s="4">
        <v>2392.76</v>
      </c>
      <c r="M29" s="4">
        <v>2392.76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45249.0000115741</v>
      </c>
      <c r="S29" s="6">
        <v>45303</v>
      </c>
      <c r="T29" s="4" t="s">
        <v>34</v>
      </c>
      <c r="U29" s="4">
        <v>2392.76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45298</v>
      </c>
      <c r="G30" s="6">
        <v>45300</v>
      </c>
      <c r="H30" s="4">
        <v>1</v>
      </c>
      <c r="I30" s="4">
        <v>2</v>
      </c>
      <c r="J30" s="4">
        <v>2</v>
      </c>
      <c r="K30" s="4" t="s">
        <v>30</v>
      </c>
      <c r="L30" s="4">
        <v>1800.48</v>
      </c>
      <c r="M30" s="4">
        <v>1800.48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45250</v>
      </c>
      <c r="S30" s="6">
        <v>45303</v>
      </c>
      <c r="T30" s="4" t="s">
        <v>34</v>
      </c>
      <c r="U30" s="4">
        <v>1800.48</v>
      </c>
      <c r="V30" s="4">
        <v>0</v>
      </c>
      <c r="W30" s="4">
        <v>0</v>
      </c>
      <c r="X30" s="4" t="s">
        <v>169</v>
      </c>
      <c r="Y30" s="4" t="s">
        <v>36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45297</v>
      </c>
      <c r="G31" s="6">
        <v>45300</v>
      </c>
      <c r="H31" s="4">
        <v>2</v>
      </c>
      <c r="I31" s="4">
        <v>3</v>
      </c>
      <c r="J31" s="4">
        <v>6</v>
      </c>
      <c r="K31" s="4" t="s">
        <v>30</v>
      </c>
      <c r="L31" s="4">
        <v>12552.3</v>
      </c>
      <c r="M31" s="4">
        <v>12552.3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45250.0000115741</v>
      </c>
      <c r="S31" s="6">
        <v>45303</v>
      </c>
      <c r="T31" s="4" t="s">
        <v>34</v>
      </c>
      <c r="U31" s="4">
        <v>12552.3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45299</v>
      </c>
      <c r="G32" s="6">
        <v>45300</v>
      </c>
      <c r="H32" s="4">
        <v>1</v>
      </c>
      <c r="I32" s="4">
        <v>1</v>
      </c>
      <c r="J32" s="4">
        <v>1</v>
      </c>
      <c r="K32" s="4" t="s">
        <v>30</v>
      </c>
      <c r="L32" s="4">
        <v>1387.82</v>
      </c>
      <c r="M32" s="4">
        <v>1387.82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45251</v>
      </c>
      <c r="S32" s="6">
        <v>45303</v>
      </c>
      <c r="T32" s="4" t="s">
        <v>34</v>
      </c>
      <c r="U32" s="4">
        <v>1387.82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84</v>
      </c>
      <c r="B33" s="4" t="s">
        <v>26</v>
      </c>
      <c r="C33" s="4" t="s">
        <v>105</v>
      </c>
      <c r="D33" s="4" t="s">
        <v>85</v>
      </c>
      <c r="E33" s="4" t="s">
        <v>86</v>
      </c>
      <c r="F33" s="6">
        <v>45298</v>
      </c>
      <c r="G33" s="6">
        <v>45300</v>
      </c>
      <c r="H33" s="4">
        <v>1</v>
      </c>
      <c r="I33" s="4">
        <v>2</v>
      </c>
      <c r="J33" s="4">
        <v>2</v>
      </c>
      <c r="K33" s="4" t="s">
        <v>30</v>
      </c>
      <c r="L33" s="4">
        <v>-820.4</v>
      </c>
      <c r="M33" s="4">
        <v>-820.4</v>
      </c>
      <c r="N33" s="4" t="s">
        <v>87</v>
      </c>
      <c r="O33" s="4" t="s">
        <v>32</v>
      </c>
      <c r="P33" s="4" t="s">
        <v>33</v>
      </c>
      <c r="Q33" s="4">
        <v>0</v>
      </c>
      <c r="R33" s="7">
        <v>45236.0000115741</v>
      </c>
      <c r="S33" s="6">
        <v>45303</v>
      </c>
      <c r="T33" s="4" t="s">
        <v>34</v>
      </c>
      <c r="U33" s="4">
        <v>-820.4</v>
      </c>
      <c r="V33" s="4">
        <v>0</v>
      </c>
      <c r="W33" s="4">
        <v>0</v>
      </c>
      <c r="X33" s="4" t="s">
        <v>88</v>
      </c>
      <c r="Y33" s="4" t="s">
        <v>36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123</v>
      </c>
      <c r="E34" s="4" t="s">
        <v>124</v>
      </c>
      <c r="F34" s="6">
        <v>45298</v>
      </c>
      <c r="G34" s="6">
        <v>45300</v>
      </c>
      <c r="H34" s="4">
        <v>1</v>
      </c>
      <c r="I34" s="4">
        <v>2</v>
      </c>
      <c r="J34" s="4">
        <v>2</v>
      </c>
      <c r="K34" s="4" t="s">
        <v>30</v>
      </c>
      <c r="L34" s="4">
        <v>1979.82</v>
      </c>
      <c r="M34" s="4">
        <v>1979.82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45251.0000115741</v>
      </c>
      <c r="S34" s="6">
        <v>45303</v>
      </c>
      <c r="T34" s="4" t="s">
        <v>34</v>
      </c>
      <c r="U34" s="4">
        <v>1979.82</v>
      </c>
      <c r="V34" s="4">
        <v>0</v>
      </c>
      <c r="W34" s="4">
        <v>0</v>
      </c>
      <c r="X34" s="4" t="s">
        <v>184</v>
      </c>
      <c r="Y34" s="4" t="s">
        <v>36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45296</v>
      </c>
      <c r="G35" s="6">
        <v>45300</v>
      </c>
      <c r="H35" s="4">
        <v>1</v>
      </c>
      <c r="I35" s="4">
        <v>4</v>
      </c>
      <c r="J35" s="4">
        <v>4</v>
      </c>
      <c r="K35" s="4" t="s">
        <v>30</v>
      </c>
      <c r="L35" s="4">
        <v>2407.84</v>
      </c>
      <c r="M35" s="4">
        <v>2407.84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45252.0000115741</v>
      </c>
      <c r="S35" s="6">
        <v>45303</v>
      </c>
      <c r="T35" s="4" t="s">
        <v>34</v>
      </c>
      <c r="U35" s="4">
        <v>2407.84</v>
      </c>
      <c r="V35" s="4">
        <v>0</v>
      </c>
      <c r="W35" s="4">
        <v>0</v>
      </c>
      <c r="X35" s="4" t="s">
        <v>189</v>
      </c>
      <c r="Y35" s="4" t="s">
        <v>36</v>
      </c>
    </row>
    <row r="36" s="4" customFormat="1" spans="1:25">
      <c r="A36" s="4" t="s">
        <v>63</v>
      </c>
      <c r="B36" s="4" t="s">
        <v>26</v>
      </c>
      <c r="C36" s="4" t="s">
        <v>105</v>
      </c>
      <c r="D36" s="4" t="s">
        <v>64</v>
      </c>
      <c r="E36" s="4" t="s">
        <v>65</v>
      </c>
      <c r="F36" s="6">
        <v>45293</v>
      </c>
      <c r="G36" s="6">
        <v>45300</v>
      </c>
      <c r="H36" s="4">
        <v>1</v>
      </c>
      <c r="I36" s="4">
        <v>7</v>
      </c>
      <c r="J36" s="4">
        <v>7</v>
      </c>
      <c r="K36" s="4" t="s">
        <v>30</v>
      </c>
      <c r="L36" s="4">
        <v>-1868.3</v>
      </c>
      <c r="M36" s="4">
        <v>-1868.3</v>
      </c>
      <c r="N36" s="4" t="s">
        <v>66</v>
      </c>
      <c r="O36" s="4" t="s">
        <v>32</v>
      </c>
      <c r="P36" s="4" t="s">
        <v>33</v>
      </c>
      <c r="Q36" s="4">
        <v>0</v>
      </c>
      <c r="R36" s="7">
        <v>45216</v>
      </c>
      <c r="S36" s="6">
        <v>45303</v>
      </c>
      <c r="T36" s="4" t="s">
        <v>34</v>
      </c>
      <c r="U36" s="4">
        <v>-1868.3</v>
      </c>
      <c r="V36" s="4">
        <v>0</v>
      </c>
      <c r="W36" s="4">
        <v>0</v>
      </c>
      <c r="X36" s="4" t="s">
        <v>67</v>
      </c>
      <c r="Y36" s="4" t="s">
        <v>36</v>
      </c>
    </row>
    <row r="37" s="4" customFormat="1" spans="1:25">
      <c r="A37" s="4" t="s">
        <v>165</v>
      </c>
      <c r="B37" s="4" t="s">
        <v>26</v>
      </c>
      <c r="C37" s="4" t="s">
        <v>105</v>
      </c>
      <c r="D37" s="4" t="s">
        <v>166</v>
      </c>
      <c r="E37" s="4" t="s">
        <v>167</v>
      </c>
      <c r="F37" s="6">
        <v>45298</v>
      </c>
      <c r="G37" s="6">
        <v>45300</v>
      </c>
      <c r="H37" s="4">
        <v>1</v>
      </c>
      <c r="I37" s="4">
        <v>2</v>
      </c>
      <c r="J37" s="4">
        <v>2</v>
      </c>
      <c r="K37" s="4" t="s">
        <v>30</v>
      </c>
      <c r="L37" s="4">
        <v>-1800.48</v>
      </c>
      <c r="M37" s="4">
        <v>-1800.48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45250</v>
      </c>
      <c r="S37" s="6">
        <v>45303</v>
      </c>
      <c r="T37" s="4" t="s">
        <v>34</v>
      </c>
      <c r="U37" s="4">
        <v>-1800.48</v>
      </c>
      <c r="V37" s="4">
        <v>0</v>
      </c>
      <c r="W37" s="4">
        <v>0</v>
      </c>
      <c r="X37" s="4" t="s">
        <v>169</v>
      </c>
      <c r="Y37" s="4" t="s">
        <v>36</v>
      </c>
    </row>
    <row r="38" s="4" customFormat="1" spans="1:25">
      <c r="A38" s="4" t="s">
        <v>132</v>
      </c>
      <c r="B38" s="4" t="s">
        <v>26</v>
      </c>
      <c r="C38" s="4" t="s">
        <v>105</v>
      </c>
      <c r="D38" s="4" t="s">
        <v>128</v>
      </c>
      <c r="E38" s="4" t="s">
        <v>133</v>
      </c>
      <c r="F38" s="6">
        <v>45299</v>
      </c>
      <c r="G38" s="6">
        <v>45300</v>
      </c>
      <c r="H38" s="4">
        <v>1</v>
      </c>
      <c r="I38" s="4">
        <v>1</v>
      </c>
      <c r="J38" s="4">
        <v>1</v>
      </c>
      <c r="K38" s="4" t="s">
        <v>30</v>
      </c>
      <c r="L38" s="4">
        <v>-849.08</v>
      </c>
      <c r="M38" s="4">
        <v>-849.08</v>
      </c>
      <c r="N38" s="4" t="s">
        <v>134</v>
      </c>
      <c r="O38" s="4" t="s">
        <v>32</v>
      </c>
      <c r="P38" s="4" t="s">
        <v>33</v>
      </c>
      <c r="Q38" s="4">
        <v>0</v>
      </c>
      <c r="R38" s="7">
        <v>45245.0000115741</v>
      </c>
      <c r="S38" s="6">
        <v>45303</v>
      </c>
      <c r="T38" s="4" t="s">
        <v>34</v>
      </c>
      <c r="U38" s="4">
        <v>-849.08</v>
      </c>
      <c r="V38" s="4">
        <v>0</v>
      </c>
      <c r="W38" s="4">
        <v>0</v>
      </c>
      <c r="X38" s="4" t="s">
        <v>135</v>
      </c>
      <c r="Y38" s="4" t="s">
        <v>36</v>
      </c>
    </row>
    <row r="39" s="4" customFormat="1" spans="1:25">
      <c r="A39" s="4" t="s">
        <v>112</v>
      </c>
      <c r="B39" s="4" t="s">
        <v>26</v>
      </c>
      <c r="C39" s="4" t="s">
        <v>105</v>
      </c>
      <c r="D39" s="4" t="s">
        <v>113</v>
      </c>
      <c r="E39" s="4" t="s">
        <v>114</v>
      </c>
      <c r="F39" s="6">
        <v>45298</v>
      </c>
      <c r="G39" s="6">
        <v>45300</v>
      </c>
      <c r="H39" s="4">
        <v>1</v>
      </c>
      <c r="I39" s="4">
        <v>2</v>
      </c>
      <c r="J39" s="4">
        <v>2</v>
      </c>
      <c r="K39" s="4" t="s">
        <v>30</v>
      </c>
      <c r="L39" s="4">
        <v>-2697.82</v>
      </c>
      <c r="M39" s="4">
        <v>-2697.82</v>
      </c>
      <c r="N39" s="4" t="s">
        <v>115</v>
      </c>
      <c r="O39" s="4" t="s">
        <v>32</v>
      </c>
      <c r="P39" s="4" t="s">
        <v>33</v>
      </c>
      <c r="Q39" s="4">
        <v>0</v>
      </c>
      <c r="R39" s="7">
        <v>45239</v>
      </c>
      <c r="S39" s="6">
        <v>45303</v>
      </c>
      <c r="T39" s="4" t="s">
        <v>34</v>
      </c>
      <c r="U39" s="4">
        <v>-2697.82</v>
      </c>
      <c r="V39" s="4">
        <v>0</v>
      </c>
      <c r="W39" s="4">
        <v>0</v>
      </c>
      <c r="X39" s="4" t="s">
        <v>116</v>
      </c>
      <c r="Y39" s="4" t="s">
        <v>36</v>
      </c>
    </row>
    <row r="40" s="4" customFormat="1" spans="1:25">
      <c r="A40" s="4" t="s">
        <v>49</v>
      </c>
      <c r="B40" s="4" t="s">
        <v>26</v>
      </c>
      <c r="C40" s="4" t="s">
        <v>105</v>
      </c>
      <c r="D40" s="4" t="s">
        <v>50</v>
      </c>
      <c r="E40" s="4" t="s">
        <v>51</v>
      </c>
      <c r="F40" s="6">
        <v>45299</v>
      </c>
      <c r="G40" s="6">
        <v>45300</v>
      </c>
      <c r="H40" s="4">
        <v>1</v>
      </c>
      <c r="I40" s="4">
        <v>1</v>
      </c>
      <c r="J40" s="4">
        <v>1</v>
      </c>
      <c r="K40" s="4" t="s">
        <v>30</v>
      </c>
      <c r="L40" s="4">
        <v>-346.68</v>
      </c>
      <c r="M40" s="4">
        <v>-346.68</v>
      </c>
      <c r="N40" s="4" t="s">
        <v>52</v>
      </c>
      <c r="O40" s="4" t="s">
        <v>32</v>
      </c>
      <c r="P40" s="4" t="s">
        <v>33</v>
      </c>
      <c r="Q40" s="4">
        <v>0</v>
      </c>
      <c r="R40" s="7">
        <v>45199</v>
      </c>
      <c r="S40" s="6">
        <v>45303</v>
      </c>
      <c r="T40" s="4" t="s">
        <v>34</v>
      </c>
      <c r="U40" s="4">
        <v>-346.68</v>
      </c>
      <c r="V40" s="4">
        <v>0</v>
      </c>
      <c r="W40" s="4">
        <v>0</v>
      </c>
      <c r="X40" s="4" t="s">
        <v>53</v>
      </c>
      <c r="Y40" s="4" t="s">
        <v>54</v>
      </c>
    </row>
    <row r="41" s="4" customFormat="1" spans="1:25">
      <c r="A41" s="4" t="s">
        <v>153</v>
      </c>
      <c r="B41" s="4" t="s">
        <v>26</v>
      </c>
      <c r="C41" s="4" t="s">
        <v>105</v>
      </c>
      <c r="D41" s="4" t="s">
        <v>154</v>
      </c>
      <c r="E41" s="4" t="s">
        <v>155</v>
      </c>
      <c r="F41" s="6">
        <v>45297</v>
      </c>
      <c r="G41" s="6">
        <v>45300</v>
      </c>
      <c r="H41" s="4">
        <v>1</v>
      </c>
      <c r="I41" s="4">
        <v>3</v>
      </c>
      <c r="J41" s="4">
        <v>3</v>
      </c>
      <c r="K41" s="4" t="s">
        <v>30</v>
      </c>
      <c r="L41" s="4">
        <v>-2246.67</v>
      </c>
      <c r="M41" s="4">
        <v>-2246.67</v>
      </c>
      <c r="N41" s="4" t="s">
        <v>156</v>
      </c>
      <c r="O41" s="4" t="s">
        <v>32</v>
      </c>
      <c r="P41" s="4" t="s">
        <v>33</v>
      </c>
      <c r="Q41" s="4">
        <v>0</v>
      </c>
      <c r="R41" s="7">
        <v>45248</v>
      </c>
      <c r="S41" s="6">
        <v>45303</v>
      </c>
      <c r="T41" s="4" t="s">
        <v>34</v>
      </c>
      <c r="U41" s="4">
        <v>-2246.67</v>
      </c>
      <c r="V41" s="4">
        <v>0</v>
      </c>
      <c r="W41" s="4">
        <v>0</v>
      </c>
      <c r="X41" s="4" t="s">
        <v>157</v>
      </c>
      <c r="Y41" s="4" t="s">
        <v>158</v>
      </c>
    </row>
    <row r="42" s="4" customFormat="1" spans="1:25">
      <c r="A42" s="4" t="s">
        <v>190</v>
      </c>
      <c r="B42" s="4" t="s">
        <v>26</v>
      </c>
      <c r="C42" s="4" t="s">
        <v>27</v>
      </c>
      <c r="D42" s="4" t="s">
        <v>191</v>
      </c>
      <c r="E42" s="4" t="s">
        <v>192</v>
      </c>
      <c r="F42" s="6">
        <v>45296</v>
      </c>
      <c r="G42" s="6">
        <v>45300</v>
      </c>
      <c r="H42" s="4">
        <v>1</v>
      </c>
      <c r="I42" s="4">
        <v>4</v>
      </c>
      <c r="J42" s="4">
        <v>4</v>
      </c>
      <c r="K42" s="4" t="s">
        <v>30</v>
      </c>
      <c r="L42" s="4">
        <v>13021.92</v>
      </c>
      <c r="M42" s="4">
        <v>13021.92</v>
      </c>
      <c r="N42" s="4" t="s">
        <v>193</v>
      </c>
      <c r="O42" s="4" t="s">
        <v>32</v>
      </c>
      <c r="P42" s="4" t="s">
        <v>33</v>
      </c>
      <c r="Q42" s="4">
        <v>0</v>
      </c>
      <c r="R42" s="7">
        <v>45245</v>
      </c>
      <c r="S42" s="6">
        <v>45303</v>
      </c>
      <c r="T42" s="4" t="s">
        <v>34</v>
      </c>
      <c r="U42" s="4">
        <v>13021.92</v>
      </c>
      <c r="V42" s="4">
        <v>0</v>
      </c>
      <c r="W42" s="4">
        <v>0</v>
      </c>
      <c r="X42" s="4" t="s">
        <v>194</v>
      </c>
      <c r="Y42" s="4" t="s">
        <v>195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45299</v>
      </c>
      <c r="G43" s="6">
        <v>45300</v>
      </c>
      <c r="H43" s="4">
        <v>1</v>
      </c>
      <c r="I43" s="4">
        <v>1</v>
      </c>
      <c r="J43" s="4">
        <v>1</v>
      </c>
      <c r="K43" s="4" t="s">
        <v>30</v>
      </c>
      <c r="L43" s="4">
        <v>1744.19</v>
      </c>
      <c r="M43" s="4">
        <v>1744.19</v>
      </c>
      <c r="N43" s="4" t="s">
        <v>199</v>
      </c>
      <c r="O43" s="4" t="s">
        <v>32</v>
      </c>
      <c r="P43" s="4" t="s">
        <v>33</v>
      </c>
      <c r="Q43" s="4">
        <v>0</v>
      </c>
      <c r="R43" s="7">
        <v>45292</v>
      </c>
      <c r="S43" s="6">
        <v>45303</v>
      </c>
      <c r="T43" s="4" t="s">
        <v>34</v>
      </c>
      <c r="U43" s="4">
        <v>1744.19</v>
      </c>
      <c r="V43" s="4">
        <v>0</v>
      </c>
      <c r="W43" s="4">
        <v>0</v>
      </c>
      <c r="X43" s="4" t="s">
        <v>200</v>
      </c>
      <c r="Y43" s="4" t="s">
        <v>201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workbookViewId="0">
      <selection activeCell="A41" sqref="A41:C44"/>
    </sheetView>
  </sheetViews>
  <sheetFormatPr defaultColWidth="9" defaultRowHeight="13.5"/>
  <cols>
    <col min="1" max="1" width="12.625" style="4"/>
    <col min="2" max="4" width="9.375" style="4"/>
    <col min="5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hidden="1" spans="1:9">
      <c r="A2" s="5">
        <v>999224626492644</v>
      </c>
      <c r="B2" s="6">
        <v>45297</v>
      </c>
      <c r="C2" s="6">
        <v>45300</v>
      </c>
      <c r="D2" s="4">
        <v>2661</v>
      </c>
      <c r="E2" s="4" t="str">
        <f>VLOOKUP(A2,HOP!A:L,12,0)</f>
        <v>2661.00</v>
      </c>
      <c r="F2" s="4" t="str">
        <f>VLOOKUP(A2,HOP!A:C,3,0)</f>
        <v>3470392</v>
      </c>
      <c r="G2" s="4">
        <f>D2-E2</f>
        <v>0</v>
      </c>
      <c r="H2" s="4" t="str">
        <f>$H$1&amp;F2</f>
        <v>，3470392</v>
      </c>
      <c r="I2" s="4" t="str">
        <f>VLOOKUP(A2,HOP!A:U,21,0)</f>
        <v>直连</v>
      </c>
    </row>
    <row r="3" s="4" customFormat="1" hidden="1" spans="1:9">
      <c r="A3" s="5">
        <v>999225955570780</v>
      </c>
      <c r="B3" s="6">
        <v>45294</v>
      </c>
      <c r="C3" s="6">
        <v>45300</v>
      </c>
      <c r="D3" s="4">
        <v>6960.74</v>
      </c>
      <c r="E3" s="4" t="str">
        <f>VLOOKUP(A3,HOP!A:L,12,0)</f>
        <v>6960.74</v>
      </c>
      <c r="F3" s="4" t="str">
        <f>VLOOKUP(A3,HOP!A:C,3,0)</f>
        <v>3762342</v>
      </c>
      <c r="G3" s="4">
        <f t="shared" ref="G3:G33" si="0">D3-E3</f>
        <v>0</v>
      </c>
      <c r="H3" s="4" t="str">
        <f t="shared" ref="H3:H33" si="1">$H$1&amp;F3</f>
        <v>，3762342</v>
      </c>
      <c r="I3" s="4" t="str">
        <f>VLOOKUP(A3,HOP!A:U,21,0)</f>
        <v>直连</v>
      </c>
    </row>
    <row r="4" s="4" customFormat="1" hidden="1" spans="1:9">
      <c r="A4" s="5">
        <v>999226931331831</v>
      </c>
      <c r="B4" s="6">
        <v>45296</v>
      </c>
      <c r="C4" s="6">
        <v>45300</v>
      </c>
      <c r="D4" s="4">
        <v>3252.48</v>
      </c>
      <c r="E4" s="4" t="str">
        <f>VLOOKUP(A4,HOP!A:L,12,0)</f>
        <v>3252.48</v>
      </c>
      <c r="F4" s="4" t="str">
        <f>VLOOKUP(A4,HOP!A:C,3,0)</f>
        <v>3978011</v>
      </c>
      <c r="G4" s="4">
        <f t="shared" si="0"/>
        <v>0</v>
      </c>
      <c r="H4" s="4" t="str">
        <f t="shared" si="1"/>
        <v>，3978011</v>
      </c>
      <c r="I4" s="4" t="str">
        <f>VLOOKUP(A4,HOP!A:U,21,0)</f>
        <v>直连</v>
      </c>
    </row>
    <row r="5" s="4" customFormat="1" hidden="1" spans="1:9">
      <c r="A5" s="5">
        <v>999227103759609</v>
      </c>
      <c r="B5" s="6">
        <v>45299</v>
      </c>
      <c r="C5" s="6">
        <v>45300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999227347614097</v>
      </c>
      <c r="B6" s="6">
        <v>45299</v>
      </c>
      <c r="C6" s="6">
        <v>45300</v>
      </c>
      <c r="D6" s="4">
        <v>939.24</v>
      </c>
      <c r="E6" s="4" t="str">
        <f>VLOOKUP(A6,HOP!A:L,12,0)</f>
        <v>939.24</v>
      </c>
      <c r="F6" s="4" t="str">
        <f>VLOOKUP(A6,HOP!A:C,3,0)</f>
        <v>4058624</v>
      </c>
      <c r="G6" s="4">
        <f t="shared" si="0"/>
        <v>0</v>
      </c>
      <c r="H6" s="4" t="str">
        <f t="shared" si="1"/>
        <v>，4058624</v>
      </c>
      <c r="I6" s="4" t="str">
        <f>VLOOKUP(A6,HOP!A:U,21,0)</f>
        <v>直连</v>
      </c>
    </row>
    <row r="7" s="4" customFormat="1" hidden="1" spans="1:9">
      <c r="A7" s="5">
        <v>999227347631879</v>
      </c>
      <c r="B7" s="6">
        <v>45299</v>
      </c>
      <c r="C7" s="6">
        <v>45300</v>
      </c>
      <c r="D7" s="4">
        <v>939.24</v>
      </c>
      <c r="E7" s="4" t="str">
        <f>VLOOKUP(A7,HOP!A:L,12,0)</f>
        <v>939.24</v>
      </c>
      <c r="F7" s="4" t="str">
        <f>VLOOKUP(A7,HOP!A:C,3,0)</f>
        <v>4058627</v>
      </c>
      <c r="G7" s="4">
        <f t="shared" si="0"/>
        <v>0</v>
      </c>
      <c r="H7" s="4" t="str">
        <f t="shared" si="1"/>
        <v>，4058627</v>
      </c>
      <c r="I7" s="4" t="str">
        <f>VLOOKUP(A7,HOP!A:U,21,0)</f>
        <v>直连</v>
      </c>
    </row>
    <row r="8" s="4" customFormat="1" hidden="1" spans="1:9">
      <c r="A8" s="5">
        <v>999227964930417</v>
      </c>
      <c r="B8" s="6">
        <v>45293</v>
      </c>
      <c r="C8" s="6">
        <v>45300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999228296336949</v>
      </c>
      <c r="B9" s="6">
        <v>45297</v>
      </c>
      <c r="C9" s="6">
        <v>45300</v>
      </c>
      <c r="D9" s="4">
        <v>4260.24</v>
      </c>
      <c r="E9" s="4" t="str">
        <f>VLOOKUP(A9,HOP!A:L,12,0)</f>
        <v>4260.24</v>
      </c>
      <c r="F9" s="4" t="str">
        <f>VLOOKUP(A9,HOP!A:C,3,0)</f>
        <v>4183257</v>
      </c>
      <c r="G9" s="4">
        <f t="shared" si="0"/>
        <v>0</v>
      </c>
      <c r="H9" s="4" t="str">
        <f t="shared" si="1"/>
        <v>，4183257</v>
      </c>
      <c r="I9" s="4" t="str">
        <f>VLOOKUP(A9,HOP!A:U,21,0)</f>
        <v>直连</v>
      </c>
    </row>
    <row r="10" s="4" customFormat="1" hidden="1" spans="1:9">
      <c r="A10" s="5">
        <v>999228320171839</v>
      </c>
      <c r="B10" s="6">
        <v>45299</v>
      </c>
      <c r="C10" s="6">
        <v>45300</v>
      </c>
      <c r="D10" s="4">
        <v>644.7</v>
      </c>
      <c r="E10" s="4" t="str">
        <f>VLOOKUP(A10,HOP!A:L,12,0)</f>
        <v>644.70</v>
      </c>
      <c r="F10" s="4" t="str">
        <f>VLOOKUP(A10,HOP!A:C,3,0)</f>
        <v>4193218</v>
      </c>
      <c r="G10" s="4">
        <f t="shared" si="0"/>
        <v>0</v>
      </c>
      <c r="H10" s="4" t="str">
        <f t="shared" si="1"/>
        <v>，4193218</v>
      </c>
      <c r="I10" s="4" t="str">
        <f>VLOOKUP(A10,HOP!A:U,21,0)</f>
        <v>直连</v>
      </c>
    </row>
    <row r="11" s="4" customFormat="1" hidden="1" spans="1:9">
      <c r="A11" s="5">
        <v>999228320503249</v>
      </c>
      <c r="B11" s="6">
        <v>45298</v>
      </c>
      <c r="C11" s="6">
        <v>45300</v>
      </c>
      <c r="D11" s="4">
        <v>760.48</v>
      </c>
      <c r="E11" s="4" t="str">
        <f>VLOOKUP(A11,HOP!A:L,12,0)</f>
        <v>760.48</v>
      </c>
      <c r="F11" s="4" t="str">
        <f>VLOOKUP(A11,HOP!A:C,3,0)</f>
        <v>4193581</v>
      </c>
      <c r="G11" s="4">
        <f t="shared" si="0"/>
        <v>0</v>
      </c>
      <c r="H11" s="4" t="str">
        <f t="shared" si="1"/>
        <v>，4193581</v>
      </c>
      <c r="I11" s="4" t="str">
        <f>VLOOKUP(A11,HOP!A:U,21,0)</f>
        <v>直采</v>
      </c>
    </row>
    <row r="12" s="4" customFormat="1" hidden="1" spans="1:9">
      <c r="A12" s="5">
        <v>999228339528286</v>
      </c>
      <c r="B12" s="6">
        <v>45298</v>
      </c>
      <c r="C12" s="6">
        <v>45300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999228341590489</v>
      </c>
      <c r="B13" s="6">
        <v>45299</v>
      </c>
      <c r="C13" s="6">
        <v>45300</v>
      </c>
      <c r="D13" s="4">
        <v>510.12</v>
      </c>
      <c r="E13" s="4" t="str">
        <f>VLOOKUP(A13,HOP!A:L,12,0)</f>
        <v>510.12</v>
      </c>
      <c r="F13" s="4" t="str">
        <f>VLOOKUP(A13,HOP!A:C,3,0)</f>
        <v>4204986</v>
      </c>
      <c r="G13" s="4">
        <f t="shared" si="0"/>
        <v>0</v>
      </c>
      <c r="H13" s="4" t="str">
        <f t="shared" si="1"/>
        <v>，4204986</v>
      </c>
      <c r="I13" s="4" t="str">
        <f>VLOOKUP(A13,HOP!A:U,21,0)</f>
        <v>直连</v>
      </c>
    </row>
    <row r="14" s="4" customFormat="1" hidden="1" spans="1:9">
      <c r="A14" s="5">
        <v>999228352147386</v>
      </c>
      <c r="B14" s="6">
        <v>45296</v>
      </c>
      <c r="C14" s="6">
        <v>45300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28360287012</v>
      </c>
      <c r="B15" s="6">
        <v>45298</v>
      </c>
      <c r="C15" s="6">
        <v>45300</v>
      </c>
      <c r="D15" s="4">
        <v>2504.1</v>
      </c>
      <c r="E15" s="4" t="str">
        <f>VLOOKUP(A15,HOP!A:L,12,0)</f>
        <v>2504.10</v>
      </c>
      <c r="F15" s="4" t="str">
        <f>VLOOKUP(A15,HOP!A:C,3,0)</f>
        <v>4213283</v>
      </c>
      <c r="G15" s="4">
        <f t="shared" si="0"/>
        <v>0</v>
      </c>
      <c r="H15" s="4" t="str">
        <f t="shared" si="1"/>
        <v>，4213283</v>
      </c>
      <c r="I15" s="4" t="str">
        <f>VLOOKUP(A15,HOP!A:U,21,0)</f>
        <v>直连</v>
      </c>
    </row>
    <row r="16" s="4" customFormat="1" hidden="1" spans="1:9">
      <c r="A16" s="5">
        <v>999228369054628</v>
      </c>
      <c r="B16" s="6">
        <v>45297</v>
      </c>
      <c r="C16" s="6">
        <v>45300</v>
      </c>
      <c r="D16" s="4">
        <v>1000.11</v>
      </c>
      <c r="E16" s="4" t="str">
        <f>VLOOKUP(A16,HOP!A:L,12,0)</f>
        <v>1000.11</v>
      </c>
      <c r="F16" s="4" t="str">
        <f>VLOOKUP(A16,HOP!A:C,3,0)</f>
        <v>4221323</v>
      </c>
      <c r="G16" s="4">
        <f t="shared" si="0"/>
        <v>0</v>
      </c>
      <c r="H16" s="4" t="str">
        <f t="shared" si="1"/>
        <v>，4221323</v>
      </c>
      <c r="I16" s="4" t="str">
        <f>VLOOKUP(A16,HOP!A:U,21,0)</f>
        <v>直采</v>
      </c>
    </row>
    <row r="17" s="4" customFormat="1" hidden="1" spans="1:9">
      <c r="A17" s="5">
        <v>999228369742233</v>
      </c>
      <c r="B17" s="6">
        <v>45298</v>
      </c>
      <c r="C17" s="6">
        <v>45300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999228404135330</v>
      </c>
      <c r="B18" s="6">
        <v>45296</v>
      </c>
      <c r="C18" s="6">
        <v>45300</v>
      </c>
      <c r="D18" s="4">
        <v>2110.32</v>
      </c>
      <c r="E18" s="4" t="str">
        <f>VLOOKUP(A18,HOP!A:L,12,0)</f>
        <v>2110.32</v>
      </c>
      <c r="F18" s="4" t="str">
        <f>VLOOKUP(A18,HOP!A:C,3,0)</f>
        <v>4231371</v>
      </c>
      <c r="G18" s="4">
        <f t="shared" si="0"/>
        <v>0</v>
      </c>
      <c r="H18" s="4" t="str">
        <f t="shared" si="1"/>
        <v>，4231371</v>
      </c>
      <c r="I18" s="4" t="str">
        <f>VLOOKUP(A18,HOP!A:U,21,0)</f>
        <v>直连</v>
      </c>
    </row>
    <row r="19" s="4" customFormat="1" hidden="1" spans="1:9">
      <c r="A19" s="5">
        <v>999228439580070</v>
      </c>
      <c r="B19" s="6">
        <v>45297</v>
      </c>
      <c r="C19" s="6">
        <v>45300</v>
      </c>
      <c r="D19" s="4">
        <v>2913.87</v>
      </c>
      <c r="E19" s="4" t="str">
        <f>VLOOKUP(A19,HOP!A:L,12,0)</f>
        <v>2913.87</v>
      </c>
      <c r="F19" s="4" t="str">
        <f>VLOOKUP(A19,HOP!A:C,3,0)</f>
        <v>4240600</v>
      </c>
      <c r="G19" s="4">
        <f t="shared" si="0"/>
        <v>0</v>
      </c>
      <c r="H19" s="4" t="str">
        <f t="shared" si="1"/>
        <v>，4240600</v>
      </c>
      <c r="I19" s="4" t="str">
        <f>VLOOKUP(A19,HOP!A:U,21,0)</f>
        <v>直连</v>
      </c>
    </row>
    <row r="20" s="4" customFormat="1" hidden="1" spans="1:9">
      <c r="A20" s="5">
        <v>999228489388874</v>
      </c>
      <c r="B20" s="6">
        <v>45299</v>
      </c>
      <c r="C20" s="6">
        <v>45300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999228489516295</v>
      </c>
      <c r="B21" s="6">
        <v>45299</v>
      </c>
      <c r="C21" s="6">
        <v>45300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999228494419910</v>
      </c>
      <c r="B22" s="6">
        <v>45297</v>
      </c>
      <c r="C22" s="6">
        <v>45300</v>
      </c>
      <c r="D22" s="4">
        <v>4271.01</v>
      </c>
      <c r="E22" s="4" t="str">
        <f>VLOOKUP(A22,HOP!A:L,12,0)</f>
        <v>4271.04</v>
      </c>
      <c r="F22" s="4" t="str">
        <f>VLOOKUP(A22,HOP!A:C,3,0)</f>
        <v>4263499</v>
      </c>
      <c r="G22" s="4">
        <f t="shared" si="0"/>
        <v>-0.0299999999997453</v>
      </c>
      <c r="H22" s="4" t="str">
        <f t="shared" si="1"/>
        <v>，4263499</v>
      </c>
      <c r="I22" s="4" t="str">
        <f>VLOOKUP(A22,HOP!A:U,21,0)</f>
        <v>直连</v>
      </c>
    </row>
    <row r="23" s="4" customFormat="1" hidden="1" spans="1:9">
      <c r="A23" s="5">
        <v>999228499507136</v>
      </c>
      <c r="B23" s="6">
        <v>45299</v>
      </c>
      <c r="C23" s="6">
        <v>45300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999228503440893</v>
      </c>
      <c r="B24" s="6">
        <v>45299</v>
      </c>
      <c r="C24" s="6">
        <v>45300</v>
      </c>
      <c r="D24" s="4">
        <v>250.57</v>
      </c>
      <c r="E24" s="4" t="str">
        <f>VLOOKUP(A24,HOP!A:L,12,0)</f>
        <v>250.60</v>
      </c>
      <c r="F24" s="4" t="str">
        <f>VLOOKUP(A24,HOP!A:C,3,0)</f>
        <v>4267050</v>
      </c>
      <c r="G24" s="4">
        <f t="shared" si="0"/>
        <v>-0.0300000000000011</v>
      </c>
      <c r="H24" s="4" t="str">
        <f t="shared" si="1"/>
        <v>，4267050</v>
      </c>
      <c r="I24" s="4" t="str">
        <f>VLOOKUP(A24,HOP!A:U,21,0)</f>
        <v>直连</v>
      </c>
    </row>
    <row r="25" s="4" customFormat="1" hidden="1" spans="1:9">
      <c r="A25" s="5">
        <v>999228521655033</v>
      </c>
      <c r="B25" s="6">
        <v>45297</v>
      </c>
      <c r="C25" s="6">
        <v>45300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999228536062521</v>
      </c>
      <c r="B26" s="6">
        <v>45298</v>
      </c>
      <c r="C26" s="6">
        <v>45300</v>
      </c>
      <c r="D26" s="4">
        <v>2392.76</v>
      </c>
      <c r="E26" s="4" t="str">
        <f>VLOOKUP(A26,HOP!A:L,12,0)</f>
        <v>2392.76</v>
      </c>
      <c r="F26" s="4" t="str">
        <f>VLOOKUP(A26,HOP!A:C,3,0)</f>
        <v>4274586</v>
      </c>
      <c r="G26" s="4">
        <f t="shared" si="0"/>
        <v>0</v>
      </c>
      <c r="H26" s="4" t="str">
        <f t="shared" si="1"/>
        <v>，4274586</v>
      </c>
      <c r="I26" s="4" t="str">
        <f>VLOOKUP(A26,HOP!A:U,21,0)</f>
        <v>新媒体</v>
      </c>
    </row>
    <row r="27" s="4" customFormat="1" hidden="1" spans="1:9">
      <c r="A27" s="5">
        <v>999228556091558</v>
      </c>
      <c r="B27" s="6">
        <v>45298</v>
      </c>
      <c r="C27" s="6">
        <v>45300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999228557107756</v>
      </c>
      <c r="B28" s="6">
        <v>45297</v>
      </c>
      <c r="C28" s="6">
        <v>45300</v>
      </c>
      <c r="D28" s="4">
        <v>12552.3</v>
      </c>
      <c r="E28" s="4" t="str">
        <f>VLOOKUP(A28,HOP!A:L,12,0)</f>
        <v>12552.30</v>
      </c>
      <c r="F28" s="4" t="str">
        <f>VLOOKUP(A28,HOP!A:C,3,0)</f>
        <v>4290718</v>
      </c>
      <c r="G28" s="4">
        <f t="shared" si="0"/>
        <v>0</v>
      </c>
      <c r="H28" s="4" t="str">
        <f t="shared" si="1"/>
        <v>，4290718</v>
      </c>
      <c r="I28" s="4" t="str">
        <f>VLOOKUP(A28,HOP!A:U,21,0)</f>
        <v>直采</v>
      </c>
    </row>
    <row r="29" s="4" customFormat="1" hidden="1" spans="1:9">
      <c r="A29" s="5">
        <v>999228560335196</v>
      </c>
      <c r="B29" s="6">
        <v>45299</v>
      </c>
      <c r="C29" s="6">
        <v>45300</v>
      </c>
      <c r="D29" s="4">
        <v>1387.82</v>
      </c>
      <c r="E29" s="4" t="str">
        <f>VLOOKUP(A29,HOP!A:L,12,0)</f>
        <v>1387.82</v>
      </c>
      <c r="F29" s="4" t="str">
        <f>VLOOKUP(A29,HOP!A:C,3,0)</f>
        <v>4292946</v>
      </c>
      <c r="G29" s="4">
        <f t="shared" si="0"/>
        <v>0</v>
      </c>
      <c r="H29" s="4" t="str">
        <f t="shared" si="1"/>
        <v>，4292946</v>
      </c>
      <c r="I29" s="4" t="str">
        <f>VLOOKUP(A29,HOP!A:U,21,0)</f>
        <v>直连</v>
      </c>
    </row>
    <row r="30" s="4" customFormat="1" hidden="1" spans="1:9">
      <c r="A30" s="5">
        <v>999228572408506</v>
      </c>
      <c r="B30" s="6">
        <v>45298</v>
      </c>
      <c r="C30" s="6">
        <v>45300</v>
      </c>
      <c r="D30" s="4">
        <v>1979.82</v>
      </c>
      <c r="E30" s="4" t="str">
        <f>VLOOKUP(A30,HOP!A:L,12,0)</f>
        <v>1979.82</v>
      </c>
      <c r="F30" s="4" t="str">
        <f>VLOOKUP(A30,HOP!A:C,3,0)</f>
        <v>4299058</v>
      </c>
      <c r="G30" s="4">
        <f t="shared" si="0"/>
        <v>0</v>
      </c>
      <c r="H30" s="4" t="str">
        <f t="shared" si="1"/>
        <v>，4299058</v>
      </c>
      <c r="I30" s="4" t="str">
        <f>VLOOKUP(A30,HOP!A:U,21,0)</f>
        <v>直连</v>
      </c>
    </row>
    <row r="31" s="4" customFormat="1" hidden="1" spans="1:9">
      <c r="A31" s="5">
        <v>999228587660279</v>
      </c>
      <c r="B31" s="6">
        <v>45296</v>
      </c>
      <c r="C31" s="6">
        <v>45300</v>
      </c>
      <c r="D31" s="4">
        <v>2407.84</v>
      </c>
      <c r="E31" s="4" t="str">
        <f>VLOOKUP(A31,HOP!A:L,12,0)</f>
        <v>2407.84</v>
      </c>
      <c r="F31" s="4" t="str">
        <f>VLOOKUP(A31,HOP!A:C,3,0)</f>
        <v>4305486</v>
      </c>
      <c r="G31" s="4">
        <f t="shared" si="0"/>
        <v>0</v>
      </c>
      <c r="H31" s="4" t="str">
        <f t="shared" si="1"/>
        <v>，4305486</v>
      </c>
      <c r="I31" s="4" t="str">
        <f>VLOOKUP(A31,HOP!A:U,21,0)</f>
        <v>直连</v>
      </c>
    </row>
    <row r="32" s="4" customFormat="1" hidden="1" spans="1:9">
      <c r="A32" s="5">
        <v>999228487789043</v>
      </c>
      <c r="B32" s="6">
        <v>45296</v>
      </c>
      <c r="C32" s="6">
        <v>45300</v>
      </c>
      <c r="D32" s="4">
        <v>13021.92</v>
      </c>
      <c r="E32" s="4" t="str">
        <f>VLOOKUP(A32,HOP!A:L,12,0)</f>
        <v>13021.92</v>
      </c>
      <c r="F32" s="4" t="str">
        <f>VLOOKUP(A32,HOP!A:C,3,0)</f>
        <v>4258901</v>
      </c>
      <c r="G32" s="4">
        <f t="shared" si="0"/>
        <v>0</v>
      </c>
      <c r="H32" s="4" t="str">
        <f t="shared" si="1"/>
        <v>，4258901</v>
      </c>
      <c r="I32" s="4" t="str">
        <f>VLOOKUP(A32,HOP!A:U,21,0)</f>
        <v>直连</v>
      </c>
    </row>
    <row r="33" s="4" customFormat="1" hidden="1" spans="1:9">
      <c r="A33" s="5">
        <v>999229454871558</v>
      </c>
      <c r="B33" s="6">
        <v>45299</v>
      </c>
      <c r="C33" s="6">
        <v>45300</v>
      </c>
      <c r="D33" s="4">
        <v>1744.19</v>
      </c>
      <c r="E33" s="4" t="str">
        <f>VLOOKUP(A33,HOP!A:L,12,0)</f>
        <v>1744.19</v>
      </c>
      <c r="F33" s="4" t="str">
        <f>VLOOKUP(A33,HOP!A:C,3,0)</f>
        <v>4528772</v>
      </c>
      <c r="G33" s="4">
        <f t="shared" si="0"/>
        <v>0</v>
      </c>
      <c r="H33" s="4" t="str">
        <f t="shared" si="1"/>
        <v>，4528772</v>
      </c>
      <c r="I33" s="4" t="str">
        <f>VLOOKUP(A33,HOP!A:U,21,0)</f>
        <v>直采</v>
      </c>
    </row>
    <row r="35" spans="4:4">
      <c r="D35" s="4">
        <f>SUM(D2:D34)</f>
        <v>69464.87</v>
      </c>
    </row>
    <row r="37" spans="4:4">
      <c r="D37" s="4" t="s">
        <v>203</v>
      </c>
    </row>
    <row r="41" spans="1:3">
      <c r="A41" s="4" t="s">
        <v>204</v>
      </c>
      <c r="C41" s="4">
        <v>2392.76</v>
      </c>
    </row>
    <row r="42" spans="1:3">
      <c r="A42" s="4" t="s">
        <v>205</v>
      </c>
      <c r="C42" s="4">
        <v>16057.08</v>
      </c>
    </row>
    <row r="43" spans="1:3">
      <c r="A43" s="4" t="s">
        <v>206</v>
      </c>
      <c r="C43" s="4">
        <v>51015.03</v>
      </c>
    </row>
    <row r="44" spans="1:3">
      <c r="A44" s="4" t="s">
        <v>207</v>
      </c>
      <c r="C44" s="4">
        <f>SUBTOTAL(9,C41:C43)</f>
        <v>69464.87</v>
      </c>
    </row>
  </sheetData>
  <autoFilter ref="A1:XFD42">
    <filterColumn colId="3">
      <filters blank="1">
        <filter val="4271.01"/>
        <filter val="510.12"/>
        <filter val="1387.82"/>
        <filter val="1979.82"/>
        <filter val="13021.92"/>
        <filter val="69464.87 HKD"/>
        <filter val="2407.84"/>
        <filter val="250.57"/>
        <filter val="2913.87"/>
        <filter val="3252.48"/>
        <filter val="2661"/>
        <filter val="2504.1"/>
        <filter val="2110.32"/>
        <filter val="939.24"/>
        <filter val="6960.74"/>
        <filter val="2392.76"/>
        <filter val="644.7"/>
        <filter val="12552.3"/>
        <filter val="4260.24"/>
        <filter val="69464.87"/>
        <filter val="1000.11"/>
        <filter val="760.48"/>
        <filter val="1744.19"/>
      </filters>
    </filterColumn>
    <filterColumn colId="6">
      <filters blank="1"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208</v>
      </c>
      <c r="B1" s="2" t="s">
        <v>209</v>
      </c>
      <c r="C1" s="2" t="s">
        <v>210</v>
      </c>
      <c r="D1" s="2" t="s">
        <v>211</v>
      </c>
      <c r="E1" s="2" t="s">
        <v>13</v>
      </c>
      <c r="F1" s="2" t="s">
        <v>5</v>
      </c>
      <c r="G1" s="2" t="s">
        <v>6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  <c r="O1" s="2" t="s">
        <v>219</v>
      </c>
      <c r="P1" s="2" t="s">
        <v>220</v>
      </c>
      <c r="Q1" s="2" t="s">
        <v>221</v>
      </c>
      <c r="R1" s="2" t="s">
        <v>222</v>
      </c>
      <c r="S1" s="2" t="s">
        <v>223</v>
      </c>
      <c r="T1" s="2" t="s">
        <v>224</v>
      </c>
      <c r="U1" s="2" t="s">
        <v>225</v>
      </c>
      <c r="V1" s="2" t="s">
        <v>226</v>
      </c>
    </row>
    <row r="2" s="1" customFormat="1" spans="1:22">
      <c r="A2" s="3">
        <v>999229454871558</v>
      </c>
      <c r="B2" s="1" t="s">
        <v>227</v>
      </c>
      <c r="C2" s="1" t="s">
        <v>228</v>
      </c>
      <c r="D2" s="1" t="s">
        <v>229</v>
      </c>
      <c r="E2" s="1" t="s">
        <v>230</v>
      </c>
      <c r="F2" s="1" t="s">
        <v>231</v>
      </c>
      <c r="G2" s="1" t="s">
        <v>232</v>
      </c>
      <c r="H2" s="1" t="s">
        <v>233</v>
      </c>
      <c r="I2" s="1" t="s">
        <v>234</v>
      </c>
      <c r="J2" s="1" t="s">
        <v>30</v>
      </c>
      <c r="K2" s="1" t="s">
        <v>235</v>
      </c>
      <c r="L2" s="1" t="s">
        <v>235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  <c r="U2" s="1" t="s">
        <v>243</v>
      </c>
      <c r="V2" s="1" t="s">
        <v>244</v>
      </c>
    </row>
    <row r="3" s="1" customFormat="1" spans="1:22">
      <c r="A3" s="3">
        <v>999228587660279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232</v>
      </c>
      <c r="H3" s="1" t="s">
        <v>233</v>
      </c>
      <c r="I3" s="1" t="s">
        <v>250</v>
      </c>
      <c r="J3" s="1" t="s">
        <v>30</v>
      </c>
      <c r="K3" s="1" t="s">
        <v>251</v>
      </c>
      <c r="L3" s="1" t="s">
        <v>251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252</v>
      </c>
      <c r="S3" s="1" t="s">
        <v>241</v>
      </c>
      <c r="T3" s="1" t="s">
        <v>242</v>
      </c>
      <c r="U3" s="1" t="s">
        <v>253</v>
      </c>
      <c r="V3" s="1" t="s">
        <v>254</v>
      </c>
    </row>
    <row r="4" s="1" customFormat="1" spans="1:22">
      <c r="A4" s="3">
        <v>999228572408506</v>
      </c>
      <c r="B4" s="1" t="s">
        <v>255</v>
      </c>
      <c r="C4" s="1" t="s">
        <v>256</v>
      </c>
      <c r="D4" s="1" t="s">
        <v>257</v>
      </c>
      <c r="E4" s="1" t="s">
        <v>258</v>
      </c>
      <c r="F4" s="1" t="s">
        <v>259</v>
      </c>
      <c r="G4" s="1" t="s">
        <v>232</v>
      </c>
      <c r="H4" s="1" t="s">
        <v>233</v>
      </c>
      <c r="I4" s="1" t="s">
        <v>260</v>
      </c>
      <c r="J4" s="1" t="s">
        <v>30</v>
      </c>
      <c r="K4" s="1" t="s">
        <v>261</v>
      </c>
      <c r="L4" s="1" t="s">
        <v>261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262</v>
      </c>
      <c r="S4" s="1" t="s">
        <v>241</v>
      </c>
      <c r="T4" s="1" t="s">
        <v>242</v>
      </c>
      <c r="U4" s="1" t="s">
        <v>253</v>
      </c>
      <c r="V4" s="1" t="s">
        <v>263</v>
      </c>
    </row>
    <row r="5" s="1" customFormat="1" spans="1:22">
      <c r="A5" s="3">
        <v>999228560335196</v>
      </c>
      <c r="B5" s="1" t="s">
        <v>255</v>
      </c>
      <c r="C5" s="1" t="s">
        <v>264</v>
      </c>
      <c r="D5" s="1" t="s">
        <v>265</v>
      </c>
      <c r="E5" s="1" t="s">
        <v>266</v>
      </c>
      <c r="F5" s="1" t="s">
        <v>231</v>
      </c>
      <c r="G5" s="1" t="s">
        <v>232</v>
      </c>
      <c r="H5" s="1" t="s">
        <v>233</v>
      </c>
      <c r="I5" s="1" t="s">
        <v>267</v>
      </c>
      <c r="J5" s="1" t="s">
        <v>30</v>
      </c>
      <c r="K5" s="1" t="s">
        <v>268</v>
      </c>
      <c r="L5" s="1" t="s">
        <v>268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269</v>
      </c>
      <c r="S5" s="1" t="s">
        <v>241</v>
      </c>
      <c r="T5" s="1" t="s">
        <v>242</v>
      </c>
      <c r="U5" s="1" t="s">
        <v>253</v>
      </c>
      <c r="V5" s="1" t="s">
        <v>270</v>
      </c>
    </row>
    <row r="6" s="1" customFormat="1" spans="1:22">
      <c r="A6" s="3">
        <v>999228557107756</v>
      </c>
      <c r="B6" s="1" t="s">
        <v>271</v>
      </c>
      <c r="C6" s="1" t="s">
        <v>272</v>
      </c>
      <c r="D6" s="1" t="s">
        <v>273</v>
      </c>
      <c r="E6" s="1" t="s">
        <v>274</v>
      </c>
      <c r="F6" s="1" t="s">
        <v>275</v>
      </c>
      <c r="G6" s="1" t="s">
        <v>232</v>
      </c>
      <c r="H6" s="1" t="s">
        <v>233</v>
      </c>
      <c r="I6" s="1" t="s">
        <v>276</v>
      </c>
      <c r="J6" s="1" t="s">
        <v>30</v>
      </c>
      <c r="K6" s="1" t="s">
        <v>277</v>
      </c>
      <c r="L6" s="1" t="s">
        <v>277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278</v>
      </c>
      <c r="S6" s="1" t="s">
        <v>241</v>
      </c>
      <c r="T6" s="1" t="s">
        <v>242</v>
      </c>
      <c r="U6" s="1" t="s">
        <v>243</v>
      </c>
      <c r="V6" s="1" t="s">
        <v>244</v>
      </c>
    </row>
    <row r="7" s="1" customFormat="1" spans="1:22">
      <c r="A7" s="3">
        <v>999228536062521</v>
      </c>
      <c r="B7" s="1" t="s">
        <v>279</v>
      </c>
      <c r="C7" s="1" t="s">
        <v>280</v>
      </c>
      <c r="D7" s="1" t="s">
        <v>281</v>
      </c>
      <c r="E7" s="1" t="s">
        <v>282</v>
      </c>
      <c r="F7" s="1" t="s">
        <v>259</v>
      </c>
      <c r="G7" s="1" t="s">
        <v>232</v>
      </c>
      <c r="H7" s="1" t="s">
        <v>233</v>
      </c>
      <c r="I7" s="1" t="s">
        <v>283</v>
      </c>
      <c r="J7" s="1" t="s">
        <v>30</v>
      </c>
      <c r="K7" s="1" t="s">
        <v>284</v>
      </c>
      <c r="L7" s="1" t="s">
        <v>284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239</v>
      </c>
      <c r="R7" s="1" t="s">
        <v>285</v>
      </c>
      <c r="S7" s="1" t="s">
        <v>241</v>
      </c>
      <c r="T7" s="1" t="s">
        <v>242</v>
      </c>
      <c r="U7" s="1" t="s">
        <v>286</v>
      </c>
      <c r="V7" s="1" t="s">
        <v>287</v>
      </c>
    </row>
    <row r="8" s="1" customFormat="1" spans="1:22">
      <c r="A8" s="3">
        <v>999228503440893</v>
      </c>
      <c r="B8" s="1" t="s">
        <v>288</v>
      </c>
      <c r="C8" s="1" t="s">
        <v>289</v>
      </c>
      <c r="D8" s="1" t="s">
        <v>290</v>
      </c>
      <c r="E8" s="1" t="s">
        <v>291</v>
      </c>
      <c r="F8" s="1" t="s">
        <v>231</v>
      </c>
      <c r="G8" s="1" t="s">
        <v>232</v>
      </c>
      <c r="H8" s="1" t="s">
        <v>233</v>
      </c>
      <c r="I8" s="1" t="s">
        <v>292</v>
      </c>
      <c r="J8" s="1" t="s">
        <v>30</v>
      </c>
      <c r="K8" s="1" t="s">
        <v>293</v>
      </c>
      <c r="L8" s="1" t="s">
        <v>293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239</v>
      </c>
      <c r="R8" s="1" t="s">
        <v>294</v>
      </c>
      <c r="S8" s="1" t="s">
        <v>241</v>
      </c>
      <c r="T8" s="1" t="s">
        <v>242</v>
      </c>
      <c r="U8" s="1" t="s">
        <v>253</v>
      </c>
      <c r="V8" s="1" t="s">
        <v>295</v>
      </c>
    </row>
    <row r="9" s="1" customFormat="1" spans="1:22">
      <c r="A9" s="3">
        <v>999228494419910</v>
      </c>
      <c r="B9" s="1" t="s">
        <v>288</v>
      </c>
      <c r="C9" s="1" t="s">
        <v>296</v>
      </c>
      <c r="D9" s="1" t="s">
        <v>297</v>
      </c>
      <c r="E9" s="1" t="s">
        <v>298</v>
      </c>
      <c r="F9" s="1" t="s">
        <v>275</v>
      </c>
      <c r="G9" s="1" t="s">
        <v>232</v>
      </c>
      <c r="H9" s="1" t="s">
        <v>233</v>
      </c>
      <c r="I9" s="1" t="s">
        <v>299</v>
      </c>
      <c r="J9" s="1" t="s">
        <v>30</v>
      </c>
      <c r="K9" s="1" t="s">
        <v>300</v>
      </c>
      <c r="L9" s="1" t="s">
        <v>300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239</v>
      </c>
      <c r="R9" s="1" t="s">
        <v>301</v>
      </c>
      <c r="S9" s="1" t="s">
        <v>241</v>
      </c>
      <c r="T9" s="1" t="s">
        <v>242</v>
      </c>
      <c r="U9" s="1" t="s">
        <v>253</v>
      </c>
      <c r="V9" s="1" t="s">
        <v>302</v>
      </c>
    </row>
    <row r="10" s="1" customFormat="1" spans="1:22">
      <c r="A10" s="3">
        <v>999228487789043</v>
      </c>
      <c r="B10" s="1" t="s">
        <v>303</v>
      </c>
      <c r="C10" s="1" t="s">
        <v>304</v>
      </c>
      <c r="D10" s="1" t="s">
        <v>305</v>
      </c>
      <c r="E10" s="1" t="s">
        <v>306</v>
      </c>
      <c r="F10" s="1" t="s">
        <v>249</v>
      </c>
      <c r="G10" s="1" t="s">
        <v>232</v>
      </c>
      <c r="H10" s="1" t="s">
        <v>233</v>
      </c>
      <c r="I10" s="1" t="s">
        <v>307</v>
      </c>
      <c r="J10" s="1" t="s">
        <v>30</v>
      </c>
      <c r="K10" s="1" t="s">
        <v>308</v>
      </c>
      <c r="L10" s="1" t="s">
        <v>308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239</v>
      </c>
      <c r="R10" s="1" t="s">
        <v>309</v>
      </c>
      <c r="S10" s="1" t="s">
        <v>241</v>
      </c>
      <c r="T10" s="1" t="s">
        <v>242</v>
      </c>
      <c r="U10" s="1" t="s">
        <v>253</v>
      </c>
      <c r="V10" s="1" t="s">
        <v>263</v>
      </c>
    </row>
    <row r="11" s="1" customFormat="1" spans="1:22">
      <c r="A11" s="3">
        <v>999228439580070</v>
      </c>
      <c r="B11" s="1" t="s">
        <v>310</v>
      </c>
      <c r="C11" s="1" t="s">
        <v>311</v>
      </c>
      <c r="D11" s="1" t="s">
        <v>257</v>
      </c>
      <c r="E11" s="1" t="s">
        <v>312</v>
      </c>
      <c r="F11" s="1" t="s">
        <v>275</v>
      </c>
      <c r="G11" s="1" t="s">
        <v>232</v>
      </c>
      <c r="H11" s="1" t="s">
        <v>233</v>
      </c>
      <c r="I11" s="1" t="s">
        <v>313</v>
      </c>
      <c r="J11" s="1" t="s">
        <v>30</v>
      </c>
      <c r="K11" s="1" t="s">
        <v>314</v>
      </c>
      <c r="L11" s="1" t="s">
        <v>314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239</v>
      </c>
      <c r="R11" s="1" t="s">
        <v>315</v>
      </c>
      <c r="S11" s="1" t="s">
        <v>241</v>
      </c>
      <c r="T11" s="1" t="s">
        <v>242</v>
      </c>
      <c r="U11" s="1" t="s">
        <v>253</v>
      </c>
      <c r="V11" s="1" t="s">
        <v>263</v>
      </c>
    </row>
    <row r="12" s="1" customFormat="1" spans="1:22">
      <c r="A12" s="3">
        <v>999228404135330</v>
      </c>
      <c r="B12" s="1" t="s">
        <v>316</v>
      </c>
      <c r="C12" s="1" t="s">
        <v>317</v>
      </c>
      <c r="D12" s="1" t="s">
        <v>318</v>
      </c>
      <c r="E12" s="1" t="s">
        <v>319</v>
      </c>
      <c r="F12" s="1" t="s">
        <v>249</v>
      </c>
      <c r="G12" s="1" t="s">
        <v>232</v>
      </c>
      <c r="H12" s="1" t="s">
        <v>233</v>
      </c>
      <c r="I12" s="1" t="s">
        <v>320</v>
      </c>
      <c r="J12" s="1" t="s">
        <v>30</v>
      </c>
      <c r="K12" s="1" t="s">
        <v>321</v>
      </c>
      <c r="L12" s="1" t="s">
        <v>321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239</v>
      </c>
      <c r="R12" s="1" t="s">
        <v>322</v>
      </c>
      <c r="S12" s="1" t="s">
        <v>241</v>
      </c>
      <c r="T12" s="1" t="s">
        <v>242</v>
      </c>
      <c r="U12" s="1" t="s">
        <v>253</v>
      </c>
      <c r="V12" s="1" t="s">
        <v>287</v>
      </c>
    </row>
    <row r="13" s="1" customFormat="1" spans="1:22">
      <c r="A13" s="3">
        <v>999228369054628</v>
      </c>
      <c r="B13" s="1" t="s">
        <v>323</v>
      </c>
      <c r="C13" s="1" t="s">
        <v>324</v>
      </c>
      <c r="D13" s="1" t="s">
        <v>325</v>
      </c>
      <c r="E13" s="1" t="s">
        <v>326</v>
      </c>
      <c r="F13" s="1" t="s">
        <v>275</v>
      </c>
      <c r="G13" s="1" t="s">
        <v>232</v>
      </c>
      <c r="H13" s="1" t="s">
        <v>233</v>
      </c>
      <c r="I13" s="1" t="s">
        <v>327</v>
      </c>
      <c r="J13" s="1" t="s">
        <v>30</v>
      </c>
      <c r="K13" s="1" t="s">
        <v>328</v>
      </c>
      <c r="L13" s="1" t="s">
        <v>328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239</v>
      </c>
      <c r="R13" s="1" t="s">
        <v>329</v>
      </c>
      <c r="S13" s="1" t="s">
        <v>241</v>
      </c>
      <c r="T13" s="1" t="s">
        <v>242</v>
      </c>
      <c r="U13" s="1" t="s">
        <v>243</v>
      </c>
      <c r="V13" s="1" t="s">
        <v>254</v>
      </c>
    </row>
    <row r="14" s="1" customFormat="1" spans="1:22">
      <c r="A14" s="3">
        <v>28360287012</v>
      </c>
      <c r="B14" s="1" t="s">
        <v>330</v>
      </c>
      <c r="C14" s="1" t="s">
        <v>331</v>
      </c>
      <c r="D14" s="1" t="s">
        <v>332</v>
      </c>
      <c r="E14" s="1" t="s">
        <v>333</v>
      </c>
      <c r="F14" s="1" t="s">
        <v>259</v>
      </c>
      <c r="G14" s="1" t="s">
        <v>232</v>
      </c>
      <c r="H14" s="1" t="s">
        <v>233</v>
      </c>
      <c r="I14" s="1" t="s">
        <v>334</v>
      </c>
      <c r="J14" s="1" t="s">
        <v>30</v>
      </c>
      <c r="K14" s="1" t="s">
        <v>335</v>
      </c>
      <c r="L14" s="1" t="s">
        <v>335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239</v>
      </c>
      <c r="R14" s="1" t="s">
        <v>336</v>
      </c>
      <c r="S14" s="1" t="s">
        <v>241</v>
      </c>
      <c r="T14" s="1" t="s">
        <v>242</v>
      </c>
      <c r="U14" s="1" t="s">
        <v>253</v>
      </c>
      <c r="V14" s="1" t="s">
        <v>287</v>
      </c>
    </row>
    <row r="15" s="1" customFormat="1" spans="1:22">
      <c r="A15" s="3">
        <v>999228341590489</v>
      </c>
      <c r="B15" s="1" t="s">
        <v>337</v>
      </c>
      <c r="C15" s="1" t="s">
        <v>338</v>
      </c>
      <c r="D15" s="1" t="s">
        <v>339</v>
      </c>
      <c r="E15" s="1" t="s">
        <v>340</v>
      </c>
      <c r="F15" s="1" t="s">
        <v>231</v>
      </c>
      <c r="G15" s="1" t="s">
        <v>232</v>
      </c>
      <c r="H15" s="1" t="s">
        <v>233</v>
      </c>
      <c r="I15" s="1" t="s">
        <v>341</v>
      </c>
      <c r="J15" s="1" t="s">
        <v>30</v>
      </c>
      <c r="K15" s="1" t="s">
        <v>342</v>
      </c>
      <c r="L15" s="1" t="s">
        <v>342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239</v>
      </c>
      <c r="R15" s="1" t="s">
        <v>343</v>
      </c>
      <c r="S15" s="1" t="s">
        <v>241</v>
      </c>
      <c r="T15" s="1" t="s">
        <v>242</v>
      </c>
      <c r="U15" s="1" t="s">
        <v>253</v>
      </c>
      <c r="V15" s="1" t="s">
        <v>287</v>
      </c>
    </row>
    <row r="16" s="1" customFormat="1" spans="1:22">
      <c r="A16" s="3">
        <v>999228320503249</v>
      </c>
      <c r="B16" s="1" t="s">
        <v>344</v>
      </c>
      <c r="C16" s="1" t="s">
        <v>345</v>
      </c>
      <c r="D16" s="1" t="s">
        <v>346</v>
      </c>
      <c r="E16" s="1" t="s">
        <v>347</v>
      </c>
      <c r="F16" s="1" t="s">
        <v>259</v>
      </c>
      <c r="G16" s="1" t="s">
        <v>232</v>
      </c>
      <c r="H16" s="1" t="s">
        <v>233</v>
      </c>
      <c r="I16" s="1" t="s">
        <v>348</v>
      </c>
      <c r="J16" s="1" t="s">
        <v>30</v>
      </c>
      <c r="K16" s="1" t="s">
        <v>349</v>
      </c>
      <c r="L16" s="1" t="s">
        <v>349</v>
      </c>
      <c r="M16" s="1" t="s">
        <v>236</v>
      </c>
      <c r="N16" s="1" t="s">
        <v>236</v>
      </c>
      <c r="O16" s="1" t="s">
        <v>237</v>
      </c>
      <c r="P16" s="1" t="s">
        <v>238</v>
      </c>
      <c r="Q16" s="1" t="s">
        <v>239</v>
      </c>
      <c r="R16" s="1" t="s">
        <v>350</v>
      </c>
      <c r="S16" s="1" t="s">
        <v>241</v>
      </c>
      <c r="T16" s="1" t="s">
        <v>242</v>
      </c>
      <c r="U16" s="1" t="s">
        <v>243</v>
      </c>
      <c r="V16" s="1" t="s">
        <v>287</v>
      </c>
    </row>
    <row r="17" s="1" customFormat="1" spans="1:22">
      <c r="A17" s="3">
        <v>999228320171839</v>
      </c>
      <c r="B17" s="1" t="s">
        <v>344</v>
      </c>
      <c r="C17" s="1" t="s">
        <v>351</v>
      </c>
      <c r="D17" s="1" t="s">
        <v>352</v>
      </c>
      <c r="E17" s="1" t="s">
        <v>353</v>
      </c>
      <c r="F17" s="1" t="s">
        <v>231</v>
      </c>
      <c r="G17" s="1" t="s">
        <v>232</v>
      </c>
      <c r="H17" s="1" t="s">
        <v>233</v>
      </c>
      <c r="I17" s="1" t="s">
        <v>354</v>
      </c>
      <c r="J17" s="1" t="s">
        <v>30</v>
      </c>
      <c r="K17" s="1" t="s">
        <v>355</v>
      </c>
      <c r="L17" s="1" t="s">
        <v>355</v>
      </c>
      <c r="M17" s="1" t="s">
        <v>236</v>
      </c>
      <c r="N17" s="1" t="s">
        <v>236</v>
      </c>
      <c r="O17" s="1" t="s">
        <v>237</v>
      </c>
      <c r="P17" s="1" t="s">
        <v>238</v>
      </c>
      <c r="Q17" s="1" t="s">
        <v>239</v>
      </c>
      <c r="R17" s="1" t="s">
        <v>356</v>
      </c>
      <c r="S17" s="1" t="s">
        <v>241</v>
      </c>
      <c r="T17" s="1" t="s">
        <v>242</v>
      </c>
      <c r="U17" s="1" t="s">
        <v>253</v>
      </c>
      <c r="V17" s="1" t="s">
        <v>357</v>
      </c>
    </row>
    <row r="18" s="1" customFormat="1" spans="1:22">
      <c r="A18" s="3">
        <v>999228296336949</v>
      </c>
      <c r="B18" s="1" t="s">
        <v>358</v>
      </c>
      <c r="C18" s="1" t="s">
        <v>359</v>
      </c>
      <c r="D18" s="1" t="s">
        <v>360</v>
      </c>
      <c r="E18" s="1" t="s">
        <v>361</v>
      </c>
      <c r="F18" s="1" t="s">
        <v>275</v>
      </c>
      <c r="G18" s="1" t="s">
        <v>232</v>
      </c>
      <c r="H18" s="1" t="s">
        <v>233</v>
      </c>
      <c r="I18" s="1" t="s">
        <v>362</v>
      </c>
      <c r="J18" s="1" t="s">
        <v>30</v>
      </c>
      <c r="K18" s="1" t="s">
        <v>363</v>
      </c>
      <c r="L18" s="1" t="s">
        <v>363</v>
      </c>
      <c r="M18" s="1" t="s">
        <v>236</v>
      </c>
      <c r="N18" s="1" t="s">
        <v>236</v>
      </c>
      <c r="O18" s="1" t="s">
        <v>237</v>
      </c>
      <c r="P18" s="1" t="s">
        <v>238</v>
      </c>
      <c r="Q18" s="1" t="s">
        <v>239</v>
      </c>
      <c r="R18" s="1" t="s">
        <v>364</v>
      </c>
      <c r="S18" s="1" t="s">
        <v>241</v>
      </c>
      <c r="T18" s="1" t="s">
        <v>242</v>
      </c>
      <c r="U18" s="1" t="s">
        <v>253</v>
      </c>
      <c r="V18" s="1" t="s">
        <v>302</v>
      </c>
    </row>
    <row r="19" s="1" customFormat="1" spans="1:22">
      <c r="A19" s="3">
        <v>999227347631879</v>
      </c>
      <c r="B19" s="1" t="s">
        <v>365</v>
      </c>
      <c r="C19" s="1" t="s">
        <v>366</v>
      </c>
      <c r="D19" s="1" t="s">
        <v>367</v>
      </c>
      <c r="E19" s="1" t="s">
        <v>368</v>
      </c>
      <c r="F19" s="1" t="s">
        <v>231</v>
      </c>
      <c r="G19" s="1" t="s">
        <v>232</v>
      </c>
      <c r="H19" s="1" t="s">
        <v>233</v>
      </c>
      <c r="I19" s="1" t="s">
        <v>369</v>
      </c>
      <c r="J19" s="1" t="s">
        <v>30</v>
      </c>
      <c r="K19" s="1" t="s">
        <v>370</v>
      </c>
      <c r="L19" s="1" t="s">
        <v>370</v>
      </c>
      <c r="M19" s="1" t="s">
        <v>236</v>
      </c>
      <c r="N19" s="1" t="s">
        <v>236</v>
      </c>
      <c r="O19" s="1" t="s">
        <v>237</v>
      </c>
      <c r="P19" s="1" t="s">
        <v>238</v>
      </c>
      <c r="Q19" s="1" t="s">
        <v>239</v>
      </c>
      <c r="R19" s="1" t="s">
        <v>371</v>
      </c>
      <c r="S19" s="1" t="s">
        <v>241</v>
      </c>
      <c r="T19" s="1" t="s">
        <v>242</v>
      </c>
      <c r="U19" s="1" t="s">
        <v>253</v>
      </c>
      <c r="V19" s="1" t="s">
        <v>372</v>
      </c>
    </row>
    <row r="20" s="1" customFormat="1" spans="1:22">
      <c r="A20" s="3">
        <v>999227347614097</v>
      </c>
      <c r="B20" s="1" t="s">
        <v>365</v>
      </c>
      <c r="C20" s="1" t="s">
        <v>373</v>
      </c>
      <c r="D20" s="1" t="s">
        <v>367</v>
      </c>
      <c r="E20" s="1" t="s">
        <v>374</v>
      </c>
      <c r="F20" s="1" t="s">
        <v>231</v>
      </c>
      <c r="G20" s="1" t="s">
        <v>232</v>
      </c>
      <c r="H20" s="1" t="s">
        <v>233</v>
      </c>
      <c r="I20" s="1" t="s">
        <v>369</v>
      </c>
      <c r="J20" s="1" t="s">
        <v>30</v>
      </c>
      <c r="K20" s="1" t="s">
        <v>370</v>
      </c>
      <c r="L20" s="1" t="s">
        <v>370</v>
      </c>
      <c r="M20" s="1" t="s">
        <v>236</v>
      </c>
      <c r="N20" s="1" t="s">
        <v>236</v>
      </c>
      <c r="O20" s="1" t="s">
        <v>237</v>
      </c>
      <c r="P20" s="1" t="s">
        <v>238</v>
      </c>
      <c r="Q20" s="1" t="s">
        <v>239</v>
      </c>
      <c r="R20" s="1" t="s">
        <v>375</v>
      </c>
      <c r="S20" s="1" t="s">
        <v>241</v>
      </c>
      <c r="T20" s="1" t="s">
        <v>242</v>
      </c>
      <c r="U20" s="1" t="s">
        <v>253</v>
      </c>
      <c r="V20" s="1" t="s">
        <v>372</v>
      </c>
    </row>
    <row r="21" s="1" customFormat="1" spans="1:22">
      <c r="A21" s="3">
        <v>999226931331831</v>
      </c>
      <c r="B21" s="1" t="s">
        <v>376</v>
      </c>
      <c r="C21" s="1" t="s">
        <v>377</v>
      </c>
      <c r="D21" s="1" t="s">
        <v>378</v>
      </c>
      <c r="E21" s="1" t="s">
        <v>379</v>
      </c>
      <c r="F21" s="1" t="s">
        <v>249</v>
      </c>
      <c r="G21" s="1" t="s">
        <v>232</v>
      </c>
      <c r="H21" s="1" t="s">
        <v>233</v>
      </c>
      <c r="I21" s="1" t="s">
        <v>380</v>
      </c>
      <c r="J21" s="1" t="s">
        <v>30</v>
      </c>
      <c r="K21" s="1" t="s">
        <v>381</v>
      </c>
      <c r="L21" s="1" t="s">
        <v>381</v>
      </c>
      <c r="M21" s="1" t="s">
        <v>236</v>
      </c>
      <c r="N21" s="1" t="s">
        <v>236</v>
      </c>
      <c r="O21" s="1" t="s">
        <v>237</v>
      </c>
      <c r="P21" s="1" t="s">
        <v>238</v>
      </c>
      <c r="Q21" s="1" t="s">
        <v>239</v>
      </c>
      <c r="R21" s="1" t="s">
        <v>382</v>
      </c>
      <c r="S21" s="1" t="s">
        <v>241</v>
      </c>
      <c r="T21" s="1" t="s">
        <v>242</v>
      </c>
      <c r="U21" s="1" t="s">
        <v>253</v>
      </c>
      <c r="V21" s="1" t="s">
        <v>270</v>
      </c>
    </row>
    <row r="22" s="1" customFormat="1" spans="1:22">
      <c r="A22" s="3">
        <v>999225955570780</v>
      </c>
      <c r="B22" s="1" t="s">
        <v>383</v>
      </c>
      <c r="C22" s="1" t="s">
        <v>384</v>
      </c>
      <c r="D22" s="1" t="s">
        <v>385</v>
      </c>
      <c r="E22" s="1" t="s">
        <v>386</v>
      </c>
      <c r="F22" s="1" t="s">
        <v>387</v>
      </c>
      <c r="G22" s="1" t="s">
        <v>232</v>
      </c>
      <c r="H22" s="1" t="s">
        <v>233</v>
      </c>
      <c r="I22" s="1" t="s">
        <v>388</v>
      </c>
      <c r="J22" s="1" t="s">
        <v>30</v>
      </c>
      <c r="K22" s="1" t="s">
        <v>389</v>
      </c>
      <c r="L22" s="1" t="s">
        <v>389</v>
      </c>
      <c r="M22" s="1" t="s">
        <v>236</v>
      </c>
      <c r="N22" s="1" t="s">
        <v>236</v>
      </c>
      <c r="O22" s="1" t="s">
        <v>237</v>
      </c>
      <c r="P22" s="1" t="s">
        <v>238</v>
      </c>
      <c r="Q22" s="1" t="s">
        <v>239</v>
      </c>
      <c r="R22" s="1" t="s">
        <v>390</v>
      </c>
      <c r="S22" s="1" t="s">
        <v>241</v>
      </c>
      <c r="T22" s="1" t="s">
        <v>242</v>
      </c>
      <c r="U22" s="1" t="s">
        <v>253</v>
      </c>
      <c r="V22" s="1" t="s">
        <v>391</v>
      </c>
    </row>
    <row r="23" s="1" customFormat="1" spans="1:22">
      <c r="A23" s="3">
        <v>999224626492644</v>
      </c>
      <c r="B23" s="1" t="s">
        <v>392</v>
      </c>
      <c r="C23" s="1" t="s">
        <v>393</v>
      </c>
      <c r="D23" s="1" t="s">
        <v>394</v>
      </c>
      <c r="E23" s="1" t="s">
        <v>395</v>
      </c>
      <c r="F23" s="1" t="s">
        <v>275</v>
      </c>
      <c r="G23" s="1" t="s">
        <v>232</v>
      </c>
      <c r="H23" s="1" t="s">
        <v>233</v>
      </c>
      <c r="I23" s="1" t="s">
        <v>396</v>
      </c>
      <c r="J23" s="1" t="s">
        <v>30</v>
      </c>
      <c r="K23" s="1" t="s">
        <v>397</v>
      </c>
      <c r="L23" s="1" t="s">
        <v>397</v>
      </c>
      <c r="M23" s="1" t="s">
        <v>236</v>
      </c>
      <c r="N23" s="1" t="s">
        <v>236</v>
      </c>
      <c r="O23" s="1" t="s">
        <v>237</v>
      </c>
      <c r="P23" s="1" t="s">
        <v>238</v>
      </c>
      <c r="Q23" s="1" t="s">
        <v>239</v>
      </c>
      <c r="R23" s="1" t="s">
        <v>398</v>
      </c>
      <c r="S23" s="1" t="s">
        <v>241</v>
      </c>
      <c r="T23" s="1" t="s">
        <v>242</v>
      </c>
      <c r="U23" s="1" t="s">
        <v>253</v>
      </c>
      <c r="V23" s="1" t="s">
        <v>372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2024-01-12T01:53:51Z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8974A0EF82C14BB08EBEE557941D92C8_12</vt:lpwstr>
  </property>
</Properties>
</file>