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<sst xmlns="http://schemas.openxmlformats.org/spreadsheetml/2006/main" count="121" uniqueCount="92">
  <si>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</si>
  <si>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</si>
  <si>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</si>
  <si>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</si>
  <si>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</si>
  <si>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</si>
  <si>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</si>
  <si>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</si>
  <si>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</si>
  <si>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</si>
  <si>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</si>
  <si>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</si>
  <si>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</si>
  <si>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</si>
  <si>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</si>
  <si>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</si>
  <si>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</si>
  <si>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</si>
  <si>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</si>
  <si>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</si>
  <si>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</si>
  <si>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</si>
  <si>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</si>
  <si>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</si>
  <si>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</si>
  <si>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999228205764051	</t>
  </si>
  <si>
    <t>Ctrip</t>
  </si>
  <si>
    <t>正常</t>
  </si>
  <si>
    <t>[曼谷]暹罗传统酒店(The Siam Heritage Hotel)(37213252)</t>
  </si>
  <si>
    <t>高级房&lt;2人入住&gt;&lt;不退款&gt;</t>
  </si>
  <si>
    <t>USD</t>
  </si>
  <si>
    <t>Prajunphol/Vichian</t>
  </si>
  <si>
    <t>CA5326240112USD</t>
  </si>
  <si>
    <t>未提现</t>
  </si>
  <si>
    <t>携程开票</t>
  </si>
  <si>
    <t xml:space="preserve">4148097	</t>
  </si>
  <si>
    <t xml:space="preserve">	</t>
  </si>
  <si>
    <t xml:space="preserve">999228274647879	</t>
  </si>
  <si>
    <t>[迪拜]地标大酒店(Landmark Grand Hotel)(37210702)</t>
  </si>
  <si>
    <t>标准双人床或双床房&lt;2人入住&gt;&lt;不退款&gt;</t>
  </si>
  <si>
    <t>Ali/Ghazanfar</t>
  </si>
  <si>
    <t xml:space="preserve">4174121	</t>
  </si>
  <si>
    <t>，</t>
  </si>
  <si>
    <t>A240112100140481</t>
  </si>
  <si>
    <t>USD / HKD 当前参考汇率: 7.8168</t>
  </si>
  <si>
    <t>总计：923.58 USD/
7219.44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</si>
  <si>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</si>
  <si>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</si>
  <si>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</si>
  <si>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</si>
  <si>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</si>
  <si>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</si>
  <si>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</si>
  <si>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</si>
  <si>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</si>
  <si>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</si>
  <si>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</si>
  <si>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</si>
  <si>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</si>
  <si>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</si>
  <si>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</si>
  <si>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</si>
  <si>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</si>
  <si>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</si>
  <si>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</si>
  <si>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2023-11-02</t>
  </si>
  <si>
    <t>4174121</t>
  </si>
  <si>
    <t>迪拜地标大酒店</t>
  </si>
  <si>
    <t>Ali Ghazanfar</t>
  </si>
  <si>
    <t>2024-01-04</t>
  </si>
  <si>
    <t>2024-01-09</t>
  </si>
  <si>
    <t>退房日周结</t>
  </si>
  <si>
    <t>6169.70</t>
  </si>
  <si>
    <t>841.20</t>
  </si>
  <si>
    <t>0</t>
  </si>
  <si>
    <t>0.00</t>
  </si>
  <si>
    <t>携程盛景国际直连</t>
  </si>
  <si>
    <t>01.010677</t>
  </si>
  <si>
    <t>2023-11-02 07:16:54</t>
  </si>
  <si>
    <t>否</t>
  </si>
  <si>
    <t>汇智国际旅游发展有限公司</t>
  </si>
  <si>
    <t>直连</t>
  </si>
  <si>
    <t>阿拉伯联合酋长国</t>
  </si>
  <si>
    <t>2023-10-28</t>
  </si>
  <si>
    <t>4148097</t>
  </si>
  <si>
    <t>暹罗传统酒店</t>
  </si>
  <si>
    <t>Prajunphol Vichian</t>
  </si>
  <si>
    <t>2024-01-07</t>
  </si>
  <si>
    <t>608.06</t>
  </si>
  <si>
    <t>82.88</t>
  </si>
  <si>
    <t>2023-10-28 18:36:29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</si>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</sst>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15</xdr:col>
      <xdr:colOff>314325</xdr:colOff>
      <xdr:row>50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9347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45298</v>
      </c>
      <c r="G2" s="6">
        <v>45300</v>
      </c>
      <c r="H2" s="4">
        <v>1</v>
      </c>
      <c r="I2" s="4">
        <v>2</v>
      </c>
      <c r="J2" s="4">
        <v>2</v>
      </c>
      <c r="K2" s="4" t="s">
        <v>30</v>
      </c>
      <c r="L2" s="4">
        <v>82.88</v>
      </c>
      <c r="M2" s="4">
        <v>82.88</v>
      </c>
      <c r="N2" s="4" t="s">
        <v>31</v>
      </c>
      <c r="O2" s="4" t="s">
        <v>32</v>
      </c>
      <c r="P2" s="4" t="s">
        <v>33</v>
      </c>
      <c r="Q2" s="4">
        <v>0</v>
      </c>
      <c r="R2" s="7">
        <v>45227</v>
      </c>
      <c r="S2" s="6">
        <v>45303</v>
      </c>
      <c r="T2" s="4" t="s">
        <v>34</v>
      </c>
      <c r="U2" s="4">
        <v>82.88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45295</v>
      </c>
      <c r="G3" s="6">
        <v>45300</v>
      </c>
      <c r="H3" s="4">
        <v>2</v>
      </c>
      <c r="I3" s="4">
        <v>5</v>
      </c>
      <c r="J3" s="4">
        <v>10</v>
      </c>
      <c r="K3" s="4" t="s">
        <v>30</v>
      </c>
      <c r="L3" s="4">
        <v>840.7</v>
      </c>
      <c r="M3" s="4">
        <v>840.7</v>
      </c>
      <c r="N3" s="4" t="s">
        <v>40</v>
      </c>
      <c r="O3" s="4" t="s">
        <v>32</v>
      </c>
      <c r="P3" s="4" t="s">
        <v>33</v>
      </c>
      <c r="Q3" s="4">
        <v>0</v>
      </c>
      <c r="R3" s="7">
        <v>45232</v>
      </c>
      <c r="S3" s="6">
        <v>45303</v>
      </c>
      <c r="T3" s="4" t="s">
        <v>34</v>
      </c>
      <c r="U3" s="4">
        <v>840.7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999228205764051</v>
      </c>
      <c r="B2" s="6">
        <v>45298</v>
      </c>
      <c r="C2" s="6">
        <v>45300</v>
      </c>
      <c r="D2" s="4">
        <v>82.88</v>
      </c>
      <c r="E2" s="4" t="str">
        <f>VLOOKUP(A2,HOP!A:L,12,0)</f>
        <v>82.88</v>
      </c>
      <c r="F2" s="4" t="str">
        <f>VLOOKUP(A2,HOP!A:C,3,0)</f>
        <v>4148097</v>
      </c>
      <c r="G2" s="4">
        <f>D2-E2</f>
        <v>0</v>
      </c>
      <c r="H2" s="4" t="str">
        <f>$H$1&amp;F2</f>
        <v>，4148097</v>
      </c>
      <c r="I2" s="4" t="str">
        <f>VLOOKUP(A2,HOP!A:U,21,0)</f>
        <v>直连</v>
      </c>
    </row>
    <row r="3" s="4" customFormat="1" spans="1:9">
      <c r="A3" s="5">
        <v>999228274647879</v>
      </c>
      <c r="B3" s="6">
        <v>45295</v>
      </c>
      <c r="C3" s="6">
        <v>45300</v>
      </c>
      <c r="D3" s="4">
        <v>840.7</v>
      </c>
      <c r="E3" s="4" t="str">
        <f>VLOOKUP(A3,HOP!A:L,12,0)</f>
        <v>841.20</v>
      </c>
      <c r="F3" s="4" t="str">
        <f>VLOOKUP(A3,HOP!A:C,3,0)</f>
        <v>4174121</v>
      </c>
      <c r="G3" s="4">
        <f>D3-E3</f>
        <v>-0.5</v>
      </c>
      <c r="H3" s="4" t="str">
        <f>$H$1&amp;F3</f>
        <v>，4174121</v>
      </c>
      <c r="I3" s="4" t="str">
        <f>VLOOKUP(A3,HOP!A:U,21,0)</f>
        <v>直连</v>
      </c>
    </row>
    <row r="5" spans="4:4">
      <c r="D5" s="4">
        <f>SUM(D2:D4)</f>
        <v>923.58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999228274647879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30</v>
      </c>
      <c r="K2" s="1" t="s">
        <v>73</v>
      </c>
      <c r="L2" s="1" t="s">
        <v>73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999228205764051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70</v>
      </c>
      <c r="H3" s="1" t="s">
        <v>71</v>
      </c>
      <c r="I3" s="1" t="s">
        <v>88</v>
      </c>
      <c r="J3" s="1" t="s">
        <v>30</v>
      </c>
      <c r="K3" s="1" t="s">
        <v>89</v>
      </c>
      <c r="L3" s="1" t="s">
        <v>89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90</v>
      </c>
      <c r="S3" s="1" t="s">
        <v>79</v>
      </c>
      <c r="T3" s="1" t="s">
        <v>80</v>
      </c>
      <c r="U3" s="1" t="s">
        <v>81</v>
      </c>
      <c r="V3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2024-01-12T02:03:11Z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35D32930E99A4BC29450D98BE259A2A1_12</vt:lpwstr>
  </property>
</Properties>
</file>