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<sst xmlns="http://schemas.openxmlformats.org/spreadsheetml/2006/main" count="836" uniqueCount="353">
  <si>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</si>
  <si>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</si>
  <si>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</si>
  <si>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</si>
  <si>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</si>
  <si>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</si>
  <si>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</si>
  <si>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</si>
  <si>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</si>
  <si>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</si>
  <si>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</si>
  <si>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</si>
  <si>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</si>
  <si>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</si>
  <si>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</si>
  <si>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</si>
  <si>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</si>
  <si>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</si>
  <si>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</si>
  <si>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</si>
  <si>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</si>
  <si>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</si>
  <si>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</si>
  <si>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</si>
  <si>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</si>
  <si>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999224187288760	</t>
  </si>
  <si>
    <t>Ctrip</t>
  </si>
  <si>
    <t>正常</t>
  </si>
  <si>
    <t>[兰卡威]四季度假酒店(Four Seasons Resort Langkawi)(55895767)</t>
  </si>
  <si>
    <t>园景底层楼阁&lt;2人入住&gt;&lt;不退款&gt;&lt;早餐&gt;</t>
  </si>
  <si>
    <t>HKD</t>
  </si>
  <si>
    <t>KO/DAEJIN</t>
  </si>
  <si>
    <t>CA13030240116HKD</t>
  </si>
  <si>
    <t>未提现</t>
  </si>
  <si>
    <t>携程开票</t>
  </si>
  <si>
    <t xml:space="preserve">3382387	</t>
  </si>
  <si>
    <t xml:space="preserve">2391178	</t>
  </si>
  <si>
    <t xml:space="preserve">999226798630302	</t>
  </si>
  <si>
    <t>[普吉岛]攀瓦布里海滨度假村(Panwaburi Beachfront Resort)(110133597)</t>
  </si>
  <si>
    <t>泳池景豪华双人床房&lt;2人入住&gt;&lt;不退款&gt;&lt;早餐&gt;</t>
  </si>
  <si>
    <t>Knies/Markus</t>
  </si>
  <si>
    <t xml:space="preserve">3941311	</t>
  </si>
  <si>
    <t xml:space="preserve">24916	</t>
  </si>
  <si>
    <t xml:space="preserve">999227060409100	</t>
  </si>
  <si>
    <t>[日内瓦]斯特拉斯堡酒店(Hotel Strasbourg)(97593812)</t>
  </si>
  <si>
    <t>双人床房&lt;2人入住&gt;&lt;早餐&gt;</t>
  </si>
  <si>
    <t>ZHANG/YUTING,OU/LU</t>
  </si>
  <si>
    <t xml:space="preserve">3994125	</t>
  </si>
  <si>
    <t xml:space="preserve">	</t>
  </si>
  <si>
    <t>取消</t>
  </si>
  <si>
    <t xml:space="preserve">999227404958415	</t>
  </si>
  <si>
    <t>[拉斯维加斯]拉斯维加斯丽笙金银岛娱乐场酒店(Treasure Island – TI Las Vegas Hotel  &amp; Casino, a Radisson Hotel)(60480387)</t>
  </si>
  <si>
    <t>Non-Smoking Run of House&lt;2人入住&gt;</t>
  </si>
  <si>
    <t>SELLEM/patr</t>
  </si>
  <si>
    <t xml:space="preserve">4070739	</t>
  </si>
  <si>
    <t xml:space="preserve">999227410631139	</t>
  </si>
  <si>
    <t>[胡志明市]中央皇宫酒店(Central Palace Hotel)(55451625)</t>
  </si>
  <si>
    <t>奢华双人房/双床房&lt;2人入住&gt;&lt;早餐&gt;</t>
  </si>
  <si>
    <t>KIM/JI HWAN,SONG/WON JE</t>
  </si>
  <si>
    <t xml:space="preserve">4072904	</t>
  </si>
  <si>
    <t xml:space="preserve">999227965170283	</t>
  </si>
  <si>
    <t>[拉普拉普]皇宫水上乐园度假村(Jpark Island Resort &amp; Waterpark Cebu)(109329158)</t>
  </si>
  <si>
    <t>豪华房&lt;2人入住&gt;&lt;不退款&gt;&lt;早餐&gt;</t>
  </si>
  <si>
    <t>KIM/YEONJUNG</t>
  </si>
  <si>
    <t xml:space="preserve">4088634	</t>
  </si>
  <si>
    <t xml:space="preserve">999227971552491	</t>
  </si>
  <si>
    <t>[普吉岛]安达曼拥抱芭东(Andaman Embrace Patong)(55414487)</t>
  </si>
  <si>
    <t>Pool Access Suite&lt;2人入住&gt;&lt;早餐&gt;</t>
  </si>
  <si>
    <t>Joshi/Shubhankar Anand,Joshi/Shubhankar Anand</t>
  </si>
  <si>
    <t xml:space="preserve">4091692	</t>
  </si>
  <si>
    <t xml:space="preserve">999227974083193	</t>
  </si>
  <si>
    <t>Suite with pool access&lt;2人入住&gt;&lt;早餐&gt;</t>
  </si>
  <si>
    <t xml:space="preserve">4092726	</t>
  </si>
  <si>
    <t xml:space="preserve">91627	</t>
  </si>
  <si>
    <t xml:space="preserve">999228238362259	</t>
  </si>
  <si>
    <t>[富国岛]富国岛法米亚纳度假村(Famiana Resort &amp; Spa)(55956493)</t>
  </si>
  <si>
    <t>豪华园景房&lt;2人入住&gt;&lt;早餐&gt;</t>
  </si>
  <si>
    <t>Perel/Bruno</t>
  </si>
  <si>
    <t xml:space="preserve">4161114	</t>
  </si>
  <si>
    <t xml:space="preserve">999228309367226	</t>
  </si>
  <si>
    <t>[洛斯皮塔莱-德略布雷加特]巴塞罗那费拉便捷酒店(EasyHotel Barcelona Fira)(95084713)</t>
  </si>
  <si>
    <t>家庭房&lt;3人入住&gt;&lt;不退款&gt;</t>
  </si>
  <si>
    <t>REKLYS/VYGANTAS</t>
  </si>
  <si>
    <t xml:space="preserve">4185963	</t>
  </si>
  <si>
    <t xml:space="preserve">18131057	</t>
  </si>
  <si>
    <t xml:space="preserve">999228343436566	</t>
  </si>
  <si>
    <t>[曼谷]曼谷传承酒店(The Heritage Hotels Bangkok)(54503369)</t>
  </si>
  <si>
    <t>舒适房&lt;2人入住&gt;</t>
  </si>
  <si>
    <t>XU/ZHIPENG</t>
  </si>
  <si>
    <t xml:space="preserve">4205943	</t>
  </si>
  <si>
    <t xml:space="preserve">16833	</t>
  </si>
  <si>
    <t xml:space="preserve">999228430962652	</t>
  </si>
  <si>
    <t>[曼谷]普拉住宅迪瓦里快捷酒店(Pula Silom)(55354697)</t>
  </si>
  <si>
    <t>标准双人床房&lt;2人入住&gt;&lt;不退款&gt;</t>
  </si>
  <si>
    <t>CHOU/CHIEH MING</t>
  </si>
  <si>
    <t xml:space="preserve">4237481	</t>
  </si>
  <si>
    <t xml:space="preserve">999228442741750	</t>
  </si>
  <si>
    <t>[新加坡]史丹佛瑞士酒店(Swissotel the Stamford)(55345920)</t>
  </si>
  <si>
    <t>港景尊贵2 张双人床房&lt;2人入住&gt;&lt;不退款&gt;&lt;早餐&gt;</t>
  </si>
  <si>
    <t>HAM/DONGHO</t>
  </si>
  <si>
    <t xml:space="preserve">4243550	</t>
  </si>
  <si>
    <t xml:space="preserve">41931396	</t>
  </si>
  <si>
    <t xml:space="preserve">999228497153488	</t>
  </si>
  <si>
    <t>[伯灵格姆]旧金山机场海湾希尔顿酒店(Hilton San Francisco Airport Bayfront - No Resort Fee)(55354753)</t>
  </si>
  <si>
    <t>豪华两张双人床房&lt;2人入住&gt;&lt;早餐&gt;</t>
  </si>
  <si>
    <t>Chiu/Yin shih,Chiu lin/Huey ying</t>
  </si>
  <si>
    <t xml:space="preserve">4264845	</t>
  </si>
  <si>
    <t xml:space="preserve">999228527009913	</t>
  </si>
  <si>
    <t>[曼谷]Quarter 拉普罗酒店 - UHG(The Quarter Ladprao by Uhg)(68031133)</t>
  </si>
  <si>
    <t>Double Deluxe&lt;2人入住&gt;&lt;早餐&gt;</t>
  </si>
  <si>
    <t>Huang/HsiaoYun,Huang/HsiaoYun</t>
  </si>
  <si>
    <t xml:space="preserve">4272547	</t>
  </si>
  <si>
    <t xml:space="preserve">28545183543	</t>
  </si>
  <si>
    <t>[日内瓦]日内瓦伯尔尼纳酒店(Hotel Bernina Geneva)(55299053)</t>
  </si>
  <si>
    <t>双床房&lt;2人入住&gt;&lt;不退款&gt;</t>
  </si>
  <si>
    <t>LIU/CHENGJIE,XIONG/MENGXI</t>
  </si>
  <si>
    <t xml:space="preserve">4277164	</t>
  </si>
  <si>
    <t xml:space="preserve">18293460	</t>
  </si>
  <si>
    <t xml:space="preserve">999228568807321	</t>
  </si>
  <si>
    <t>LEE/HONGSUP</t>
  </si>
  <si>
    <t xml:space="preserve">4297185	</t>
  </si>
  <si>
    <t xml:space="preserve">41935114	</t>
  </si>
  <si>
    <t xml:space="preserve">28573548468	</t>
  </si>
  <si>
    <t>[仁川]仁川君悦大酒店(Grand Hyatt Incheon)(89918362)</t>
  </si>
  <si>
    <t>特大床房&lt;2人入住&gt;&lt;早餐&gt;</t>
  </si>
  <si>
    <t>ZHU/ZEJUN</t>
  </si>
  <si>
    <t xml:space="preserve">4300135	</t>
  </si>
  <si>
    <t xml:space="preserve">999228574759789	</t>
  </si>
  <si>
    <t>[拉斯维加斯]哈拉斯拉斯维加斯娱乐场度假酒店(Harrah's Las Vegas Hotel &amp; Casino)(60532374)</t>
  </si>
  <si>
    <t>山景豪华两张双人床房&lt;2人入住&gt;</t>
  </si>
  <si>
    <t>Liu/Shuqiang,Tan/Jinling</t>
  </si>
  <si>
    <t xml:space="preserve">4301299	</t>
  </si>
  <si>
    <t xml:space="preserve">B5KVB	</t>
  </si>
  <si>
    <t xml:space="preserve">999228605401354	</t>
  </si>
  <si>
    <t>[吉隆坡]吉隆坡辉煌大酒店(Vivatel Kuala Lumpur)(55336979)</t>
  </si>
  <si>
    <t>高级房&lt;2人入住&gt;&lt;不退款&gt;&lt;早餐&gt;</t>
  </si>
  <si>
    <t>CHIU/WAI KUM STEPHEN</t>
  </si>
  <si>
    <t xml:space="preserve">4313649	</t>
  </si>
  <si>
    <t xml:space="preserve">4935958312825953017	</t>
  </si>
  <si>
    <t xml:space="preserve">28605968051	</t>
  </si>
  <si>
    <t>[悉尼]希尔顿悉尼酒店(Hilton Sydney)(68545513)</t>
  </si>
  <si>
    <t>豪华双床房&lt;2人入住&gt;&lt;早餐&gt;</t>
  </si>
  <si>
    <t>CUI/LIANYOU</t>
  </si>
  <si>
    <t xml:space="preserve">4314087	</t>
  </si>
  <si>
    <t xml:space="preserve">999229388478698	</t>
  </si>
  <si>
    <t>[新加坡]樟宜机场皇冠假日酒店  - IHG 旗下酒店(Crowne Plaza Changi Airport, an IHG Hotel)(55280749)</t>
  </si>
  <si>
    <t>宝石翼楼标准特大床房&lt;2人入住&gt;&lt;不退款&gt;</t>
  </si>
  <si>
    <t>SUN/XIAO</t>
  </si>
  <si>
    <t xml:space="preserve">4437154	</t>
  </si>
  <si>
    <t xml:space="preserve">66553247	</t>
  </si>
  <si>
    <t xml:space="preserve">999229498766998	</t>
  </si>
  <si>
    <t>[富国岛]富国岛梭纳塞贝斯特韦斯特精品酒店(Best Western Premier Sonasea Phu Quoc)(90402137)</t>
  </si>
  <si>
    <t>豪华双床房&lt;2人入住&gt;&lt;不退款&gt;&lt;早餐&gt;</t>
  </si>
  <si>
    <t>Kopka/Slawomir</t>
  </si>
  <si>
    <t xml:space="preserve">4553459	</t>
  </si>
  <si>
    <t xml:space="preserve">321733	</t>
  </si>
  <si>
    <t xml:space="preserve">999229568995513	</t>
  </si>
  <si>
    <t>[吉隆坡]吉隆坡市中心智选假日酒店(Holiday Inn Express Kuala Lumpur City Centre, an IHG Hotel)(55337198)</t>
  </si>
  <si>
    <t>标准大床房&lt;2人入住&gt;&lt;不退款&gt;&lt;早餐&gt;</t>
  </si>
  <si>
    <t>SHENG/XIAOYU,ZHANG/HUIMIN</t>
  </si>
  <si>
    <t xml:space="preserve">4570187	</t>
  </si>
  <si>
    <t xml:space="preserve">418639	</t>
  </si>
  <si>
    <t xml:space="preserve">999229603061224	</t>
  </si>
  <si>
    <t>[马卡蒂]新世界马卡蒂酒店(New World Makati Hotel)(70391576)</t>
  </si>
  <si>
    <t>Residence Club Deluxe King&lt;2人入住&gt;&lt;不退款&gt;&lt;早餐&gt;</t>
  </si>
  <si>
    <t>TUICHIEV/ANDREI</t>
  </si>
  <si>
    <t xml:space="preserve">4578153	</t>
  </si>
  <si>
    <t xml:space="preserve">7481629	</t>
  </si>
  <si>
    <t>，</t>
  </si>
  <si>
    <t>68469.81 HKD</t>
  </si>
  <si>
    <t>A240116094253481</t>
  </si>
  <si>
    <t>A240116094320481</t>
  </si>
  <si>
    <t>总计：68469.81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</si>
  <si>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</si>
  <si>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</si>
  <si>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</si>
  <si>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</si>
  <si>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</si>
  <si>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</si>
  <si>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</si>
  <si>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</si>
  <si>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</si>
  <si>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</si>
  <si>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</si>
  <si>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</si>
  <si>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</si>
  <si>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</si>
  <si>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</si>
  <si>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</si>
  <si>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</si>
  <si>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</si>
  <si>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</si>
  <si>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2024-01-11</t>
  </si>
  <si>
    <t>4578153</t>
  </si>
  <si>
    <t>马尼拉新世界酒店</t>
  </si>
  <si>
    <t>TUICHIEV ANDREI</t>
  </si>
  <si>
    <t>2024-01-12</t>
  </si>
  <si>
    <t>2024-01-13</t>
  </si>
  <si>
    <t>退房日周结</t>
  </si>
  <si>
    <t>1274.00</t>
  </si>
  <si>
    <t>1385.84</t>
  </si>
  <si>
    <t>0</t>
  </si>
  <si>
    <t>0.00</t>
  </si>
  <si>
    <t>携程汇智国际直连</t>
  </si>
  <si>
    <t>925</t>
  </si>
  <si>
    <t>2024-01-12 10:15:46</t>
  </si>
  <si>
    <t>否</t>
  </si>
  <si>
    <t>汇智国际旅游发展有限公司</t>
  </si>
  <si>
    <t>直采</t>
  </si>
  <si>
    <t>菲律宾</t>
  </si>
  <si>
    <t>2024-01-09</t>
  </si>
  <si>
    <t>4570187</t>
  </si>
  <si>
    <t>吉隆坡市中心智选假日酒店</t>
  </si>
  <si>
    <t>SHENG XIAOYU,ZHANG HUIMIN</t>
  </si>
  <si>
    <t>677.01</t>
  </si>
  <si>
    <t>737.16</t>
  </si>
  <si>
    <t>2024-01-09 19:30:04</t>
  </si>
  <si>
    <t>马来西亚</t>
  </si>
  <si>
    <t>2024-01-06</t>
  </si>
  <si>
    <t>4553459</t>
  </si>
  <si>
    <t>富国岛贝斯特韦斯特精品酒店</t>
  </si>
  <si>
    <t>Kopka Slawomir</t>
  </si>
  <si>
    <t>2024-01-10</t>
  </si>
  <si>
    <t>1547.99</t>
  </si>
  <si>
    <t>1688.10</t>
  </si>
  <si>
    <t>2024-01-06 16:02:53</t>
  </si>
  <si>
    <t>越南</t>
  </si>
  <si>
    <t>2023-12-14</t>
  </si>
  <si>
    <t>4437154</t>
  </si>
  <si>
    <t>新加坡樟宜机场皇冠假日酒店</t>
  </si>
  <si>
    <t>SUN XIAO</t>
  </si>
  <si>
    <t>1735.00</t>
  </si>
  <si>
    <t>1886.48</t>
  </si>
  <si>
    <t>2023-12-15 10:07:17</t>
  </si>
  <si>
    <t>新加坡</t>
  </si>
  <si>
    <t>2023-11-24</t>
  </si>
  <si>
    <t>4314087</t>
  </si>
  <si>
    <t>希尔顿悉尼酒店</t>
  </si>
  <si>
    <t>CUI LIANYOU</t>
  </si>
  <si>
    <t>4797.18</t>
  </si>
  <si>
    <t>5221.71</t>
  </si>
  <si>
    <t>2023-11-24 07:38:19</t>
  </si>
  <si>
    <t>直连</t>
  </si>
  <si>
    <t>澳大利亚</t>
  </si>
  <si>
    <t>4313649</t>
  </si>
  <si>
    <t>吉隆坡辉煌酒店</t>
  </si>
  <si>
    <t>CHIU WAI KUM STEPHEN</t>
  </si>
  <si>
    <t>2024-01-08</t>
  </si>
  <si>
    <t>1351.04</t>
  </si>
  <si>
    <t>1470.60</t>
  </si>
  <si>
    <t>2023-11-24 08:07:00</t>
  </si>
  <si>
    <t>2023-11-22</t>
  </si>
  <si>
    <t>4301299</t>
  </si>
  <si>
    <t>哈拉斯拉斯维加斯娱乐场度假酒店</t>
  </si>
  <si>
    <t>Liu Shuqiang,Tan Jinling</t>
  </si>
  <si>
    <t>2024-01-07</t>
  </si>
  <si>
    <t>10655.89</t>
  </si>
  <si>
    <t>11606.46</t>
  </si>
  <si>
    <t>2023-11-22 09:18:25</t>
  </si>
  <si>
    <t>美国</t>
  </si>
  <si>
    <t>2023-11-21</t>
  </si>
  <si>
    <t>4297185</t>
  </si>
  <si>
    <t>新加坡史丹福瑞士酒店</t>
  </si>
  <si>
    <t>LEE HONGSUP,T BA</t>
  </si>
  <si>
    <t>5638.00</t>
  </si>
  <si>
    <t>6116.96</t>
  </si>
  <si>
    <t>2023-11-21 16:14:21</t>
  </si>
  <si>
    <t>2023-11-19</t>
  </si>
  <si>
    <t>4277164</t>
  </si>
  <si>
    <t>日内瓦伯尔尼纳酒店</t>
  </si>
  <si>
    <t>LIU CHENGJIE,XIONG MENGXI</t>
  </si>
  <si>
    <t>4811.52</t>
  </si>
  <si>
    <t>5185.95</t>
  </si>
  <si>
    <t>2023-11-19 23:24:07</t>
  </si>
  <si>
    <t>瑞士</t>
  </si>
  <si>
    <t>2023-11-16</t>
  </si>
  <si>
    <t>4264845</t>
  </si>
  <si>
    <t>旧金山机场海湾希尔顿酒店</t>
  </si>
  <si>
    <t>Chiu Yin shih,Chiu lin Huey ying</t>
  </si>
  <si>
    <t>1694.26</t>
  </si>
  <si>
    <t>1821.39</t>
  </si>
  <si>
    <t>2023-11-16 12:10:25</t>
  </si>
  <si>
    <t>2023-11-12</t>
  </si>
  <si>
    <t>4243550</t>
  </si>
  <si>
    <t>HAM DONGHO,T BA</t>
  </si>
  <si>
    <t>6038.00</t>
  </si>
  <si>
    <t>6455.68</t>
  </si>
  <si>
    <t>2023-11-14 09:59:23</t>
  </si>
  <si>
    <t>2023-11-11</t>
  </si>
  <si>
    <t>4237481</t>
  </si>
  <si>
    <t>普拉住宅迪瓦里快捷酒店</t>
  </si>
  <si>
    <t>CHOU CHIEH MING</t>
  </si>
  <si>
    <t>1051.35</t>
  </si>
  <si>
    <t>1123.84</t>
  </si>
  <si>
    <t>2023-11-11 19:29:00</t>
  </si>
  <si>
    <t>泰国</t>
  </si>
  <si>
    <t>2023-11-06</t>
  </si>
  <si>
    <t>4205943</t>
  </si>
  <si>
    <t>曼谷传承酒店</t>
  </si>
  <si>
    <t>XU ZHIPENG</t>
  </si>
  <si>
    <t>754.05</t>
  </si>
  <si>
    <t>807.16</t>
  </si>
  <si>
    <t>2023-11-06 23:15:38</t>
  </si>
  <si>
    <t>2023-11-03</t>
  </si>
  <si>
    <t>4185963</t>
  </si>
  <si>
    <t>巴塞罗那费拉便捷酒店</t>
  </si>
  <si>
    <t>REKLYS VYGANTAS</t>
  </si>
  <si>
    <t>668.57</t>
  </si>
  <si>
    <t>713.60</t>
  </si>
  <si>
    <t>2023-11-03 19:26:13</t>
  </si>
  <si>
    <t>西班牙</t>
  </si>
  <si>
    <t>2023-10-31</t>
  </si>
  <si>
    <t>4161114</t>
  </si>
  <si>
    <t>法米亚纳Spa度假酒店</t>
  </si>
  <si>
    <t>Perel Bruno</t>
  </si>
  <si>
    <t>1329.57</t>
  </si>
  <si>
    <t>1419.27</t>
  </si>
  <si>
    <t>2023-10-31 02:54:53</t>
  </si>
  <si>
    <t>2023-10-18</t>
  </si>
  <si>
    <t>4092726</t>
  </si>
  <si>
    <t>安达曼拥抱芭东</t>
  </si>
  <si>
    <t>Joshi Shubhankar Anand,Joshi Shubhankar Anand</t>
  </si>
  <si>
    <t>2193.34</t>
  </si>
  <si>
    <t>2340.56</t>
  </si>
  <si>
    <t>2023-10-18 19:40:57</t>
  </si>
  <si>
    <t>2023-10-17</t>
  </si>
  <si>
    <t>4088634</t>
  </si>
  <si>
    <t>皇宫水上乐园度假村</t>
  </si>
  <si>
    <t>KIM YEONJUNG</t>
  </si>
  <si>
    <t>2687.29</t>
  </si>
  <si>
    <t>2867.36</t>
  </si>
  <si>
    <t>2023-10-17 23:55:49</t>
  </si>
  <si>
    <t>2023-10-14</t>
  </si>
  <si>
    <t>4070739</t>
  </si>
  <si>
    <t>拉斯维加斯丽笙金银岛娱乐场酒店</t>
  </si>
  <si>
    <t>SELLEM patr</t>
  </si>
  <si>
    <t>7539.23</t>
  </si>
  <si>
    <t>8052.15</t>
  </si>
  <si>
    <t>2023-10-14 16:57:31</t>
  </si>
  <si>
    <t>2023-09-16</t>
  </si>
  <si>
    <t>3941311</t>
  </si>
  <si>
    <t>攀瓦布里海滨度假村(SHA Extra Plus)</t>
  </si>
  <si>
    <t>Knies Markus</t>
  </si>
  <si>
    <t>1360.00</t>
  </si>
  <si>
    <t>1459.54</t>
  </si>
  <si>
    <t>2023-09-17 15:48:10</t>
  </si>
  <si>
    <t>2023-05-16</t>
  </si>
  <si>
    <t>3382387</t>
  </si>
  <si>
    <t>兰卡威四季度假酒店</t>
  </si>
  <si>
    <t>KO DAEJIN</t>
  </si>
  <si>
    <t>5431.18</t>
  </si>
  <si>
    <t>6110.00</t>
  </si>
  <si>
    <t>2023-05-17 09:48:26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</si>
</sst>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14</xdr:col>
      <xdr:colOff>581025</xdr:colOff>
      <xdr:row>69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10696575" cy="477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45302</v>
      </c>
      <c r="G2" s="6">
        <v>45304</v>
      </c>
      <c r="H2" s="4">
        <v>1</v>
      </c>
      <c r="I2" s="4">
        <v>2</v>
      </c>
      <c r="J2" s="4">
        <v>2</v>
      </c>
      <c r="K2" s="4" t="s">
        <v>30</v>
      </c>
      <c r="L2" s="4">
        <v>6110</v>
      </c>
      <c r="M2" s="4">
        <v>6110</v>
      </c>
      <c r="N2" s="4" t="s">
        <v>31</v>
      </c>
      <c r="O2" s="4" t="s">
        <v>32</v>
      </c>
      <c r="P2" s="4" t="s">
        <v>33</v>
      </c>
      <c r="Q2" s="4">
        <v>0</v>
      </c>
      <c r="R2" s="7">
        <v>45062</v>
      </c>
      <c r="S2" s="6">
        <v>45307</v>
      </c>
      <c r="T2" s="4" t="s">
        <v>34</v>
      </c>
      <c r="U2" s="4">
        <v>6110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45302</v>
      </c>
      <c r="G3" s="6">
        <v>45304</v>
      </c>
      <c r="H3" s="4">
        <v>1</v>
      </c>
      <c r="I3" s="4">
        <v>2</v>
      </c>
      <c r="J3" s="4">
        <v>2</v>
      </c>
      <c r="K3" s="4" t="s">
        <v>30</v>
      </c>
      <c r="L3" s="4">
        <v>1459.54</v>
      </c>
      <c r="M3" s="4">
        <v>1459.54</v>
      </c>
      <c r="N3" s="4" t="s">
        <v>40</v>
      </c>
      <c r="O3" s="4" t="s">
        <v>32</v>
      </c>
      <c r="P3" s="4" t="s">
        <v>33</v>
      </c>
      <c r="Q3" s="4">
        <v>0</v>
      </c>
      <c r="R3" s="7">
        <v>45185.0000115741</v>
      </c>
      <c r="S3" s="6">
        <v>45307</v>
      </c>
      <c r="T3" s="4" t="s">
        <v>34</v>
      </c>
      <c r="U3" s="4">
        <v>1459.54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45302</v>
      </c>
      <c r="G4" s="6">
        <v>45304</v>
      </c>
      <c r="H4" s="4">
        <v>1</v>
      </c>
      <c r="I4" s="4">
        <v>2</v>
      </c>
      <c r="J4" s="4">
        <v>2</v>
      </c>
      <c r="K4" s="4" t="s">
        <v>30</v>
      </c>
      <c r="L4" s="4">
        <v>2166.78</v>
      </c>
      <c r="M4" s="4">
        <v>2166.78</v>
      </c>
      <c r="N4" s="4" t="s">
        <v>46</v>
      </c>
      <c r="O4" s="4" t="s">
        <v>32</v>
      </c>
      <c r="P4" s="4" t="s">
        <v>33</v>
      </c>
      <c r="Q4" s="4">
        <v>0</v>
      </c>
      <c r="R4" s="7">
        <v>45196</v>
      </c>
      <c r="S4" s="6">
        <v>45307</v>
      </c>
      <c r="T4" s="4" t="s">
        <v>34</v>
      </c>
      <c r="U4" s="4">
        <v>2166.78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45302</v>
      </c>
      <c r="G5" s="6">
        <v>45304</v>
      </c>
      <c r="H5" s="4">
        <v>1</v>
      </c>
      <c r="I5" s="4">
        <v>2</v>
      </c>
      <c r="J5" s="4">
        <v>2</v>
      </c>
      <c r="K5" s="4" t="s">
        <v>30</v>
      </c>
      <c r="L5" s="4">
        <v>-2166.78</v>
      </c>
      <c r="M5" s="4">
        <v>-2166.78</v>
      </c>
      <c r="N5" s="4" t="s">
        <v>46</v>
      </c>
      <c r="O5" s="4" t="s">
        <v>32</v>
      </c>
      <c r="P5" s="4" t="s">
        <v>33</v>
      </c>
      <c r="Q5" s="4">
        <v>0</v>
      </c>
      <c r="R5" s="7">
        <v>45196</v>
      </c>
      <c r="S5" s="6">
        <v>45307</v>
      </c>
      <c r="T5" s="4" t="s">
        <v>34</v>
      </c>
      <c r="U5" s="4">
        <v>-2166.78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45299</v>
      </c>
      <c r="G6" s="6">
        <v>45304</v>
      </c>
      <c r="H6" s="4">
        <v>1</v>
      </c>
      <c r="I6" s="4">
        <v>5</v>
      </c>
      <c r="J6" s="4">
        <v>5</v>
      </c>
      <c r="K6" s="4" t="s">
        <v>30</v>
      </c>
      <c r="L6" s="4">
        <v>8052.15</v>
      </c>
      <c r="M6" s="4">
        <v>8052.15</v>
      </c>
      <c r="N6" s="4" t="s">
        <v>53</v>
      </c>
      <c r="O6" s="4" t="s">
        <v>32</v>
      </c>
      <c r="P6" s="4" t="s">
        <v>33</v>
      </c>
      <c r="Q6" s="4">
        <v>0</v>
      </c>
      <c r="R6" s="7">
        <v>45213</v>
      </c>
      <c r="S6" s="6">
        <v>45307</v>
      </c>
      <c r="T6" s="4" t="s">
        <v>34</v>
      </c>
      <c r="U6" s="4">
        <v>8052.15</v>
      </c>
      <c r="V6" s="4">
        <v>0</v>
      </c>
      <c r="W6" s="4">
        <v>0</v>
      </c>
      <c r="X6" s="4" t="s">
        <v>54</v>
      </c>
      <c r="Y6" s="4" t="s">
        <v>48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45300</v>
      </c>
      <c r="G7" s="6">
        <v>45304</v>
      </c>
      <c r="H7" s="4">
        <v>1</v>
      </c>
      <c r="I7" s="4">
        <v>4</v>
      </c>
      <c r="J7" s="4">
        <v>4</v>
      </c>
      <c r="K7" s="4" t="s">
        <v>30</v>
      </c>
      <c r="L7" s="4">
        <v>1738.36</v>
      </c>
      <c r="M7" s="4">
        <v>1738.36</v>
      </c>
      <c r="N7" s="4" t="s">
        <v>58</v>
      </c>
      <c r="O7" s="4" t="s">
        <v>32</v>
      </c>
      <c r="P7" s="4" t="s">
        <v>33</v>
      </c>
      <c r="Q7" s="4">
        <v>0</v>
      </c>
      <c r="R7" s="7">
        <v>45214.0000115741</v>
      </c>
      <c r="S7" s="6">
        <v>45307</v>
      </c>
      <c r="T7" s="4" t="s">
        <v>34</v>
      </c>
      <c r="U7" s="4">
        <v>1738.36</v>
      </c>
      <c r="V7" s="4">
        <v>0</v>
      </c>
      <c r="W7" s="4">
        <v>0</v>
      </c>
      <c r="X7" s="4" t="s">
        <v>59</v>
      </c>
      <c r="Y7" s="4" t="s">
        <v>48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45302</v>
      </c>
      <c r="G8" s="6">
        <v>45304</v>
      </c>
      <c r="H8" s="4">
        <v>1</v>
      </c>
      <c r="I8" s="4">
        <v>2</v>
      </c>
      <c r="J8" s="4">
        <v>2</v>
      </c>
      <c r="K8" s="4" t="s">
        <v>30</v>
      </c>
      <c r="L8" s="4">
        <v>2867.36</v>
      </c>
      <c r="M8" s="4">
        <v>2867.36</v>
      </c>
      <c r="N8" s="4" t="s">
        <v>63</v>
      </c>
      <c r="O8" s="4" t="s">
        <v>32</v>
      </c>
      <c r="P8" s="4" t="s">
        <v>33</v>
      </c>
      <c r="Q8" s="4">
        <v>0</v>
      </c>
      <c r="R8" s="7">
        <v>45216.0000115741</v>
      </c>
      <c r="S8" s="6">
        <v>45307</v>
      </c>
      <c r="T8" s="4" t="s">
        <v>34</v>
      </c>
      <c r="U8" s="4">
        <v>2867.36</v>
      </c>
      <c r="V8" s="4">
        <v>0</v>
      </c>
      <c r="W8" s="4">
        <v>0</v>
      </c>
      <c r="X8" s="4" t="s">
        <v>64</v>
      </c>
      <c r="Y8" s="4" t="s">
        <v>48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45302</v>
      </c>
      <c r="G9" s="6">
        <v>45304</v>
      </c>
      <c r="H9" s="4">
        <v>1</v>
      </c>
      <c r="I9" s="4">
        <v>2</v>
      </c>
      <c r="J9" s="4">
        <v>2</v>
      </c>
      <c r="K9" s="4" t="s">
        <v>30</v>
      </c>
      <c r="L9" s="4">
        <v>2340.56</v>
      </c>
      <c r="M9" s="4">
        <v>2340.56</v>
      </c>
      <c r="N9" s="4" t="s">
        <v>68</v>
      </c>
      <c r="O9" s="4" t="s">
        <v>32</v>
      </c>
      <c r="P9" s="4" t="s">
        <v>33</v>
      </c>
      <c r="Q9" s="4">
        <v>0</v>
      </c>
      <c r="R9" s="7">
        <v>45217</v>
      </c>
      <c r="S9" s="6">
        <v>45307</v>
      </c>
      <c r="T9" s="4" t="s">
        <v>34</v>
      </c>
      <c r="U9" s="4">
        <v>2340.56</v>
      </c>
      <c r="V9" s="4">
        <v>0</v>
      </c>
      <c r="W9" s="4">
        <v>0</v>
      </c>
      <c r="X9" s="4" t="s">
        <v>69</v>
      </c>
      <c r="Y9" s="4" t="s">
        <v>48</v>
      </c>
    </row>
    <row r="10" s="4" customFormat="1" spans="1:25">
      <c r="A10" s="4" t="s">
        <v>65</v>
      </c>
      <c r="B10" s="4" t="s">
        <v>26</v>
      </c>
      <c r="C10" s="4" t="s">
        <v>49</v>
      </c>
      <c r="D10" s="4" t="s">
        <v>66</v>
      </c>
      <c r="E10" s="4" t="s">
        <v>67</v>
      </c>
      <c r="F10" s="6">
        <v>45302</v>
      </c>
      <c r="G10" s="6">
        <v>45304</v>
      </c>
      <c r="H10" s="4">
        <v>1</v>
      </c>
      <c r="I10" s="4">
        <v>2</v>
      </c>
      <c r="J10" s="4">
        <v>2</v>
      </c>
      <c r="K10" s="4" t="s">
        <v>30</v>
      </c>
      <c r="L10" s="4">
        <v>-2340.56</v>
      </c>
      <c r="M10" s="4">
        <v>-2340.56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45217</v>
      </c>
      <c r="S10" s="6">
        <v>45307</v>
      </c>
      <c r="T10" s="4" t="s">
        <v>34</v>
      </c>
      <c r="U10" s="4">
        <v>-2340.56</v>
      </c>
      <c r="V10" s="4">
        <v>0</v>
      </c>
      <c r="W10" s="4">
        <v>0</v>
      </c>
      <c r="X10" s="4" t="s">
        <v>69</v>
      </c>
      <c r="Y10" s="4" t="s">
        <v>48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66</v>
      </c>
      <c r="E11" s="4" t="s">
        <v>71</v>
      </c>
      <c r="F11" s="6">
        <v>45302</v>
      </c>
      <c r="G11" s="6">
        <v>45304</v>
      </c>
      <c r="H11" s="4">
        <v>1</v>
      </c>
      <c r="I11" s="4">
        <v>2</v>
      </c>
      <c r="J11" s="4">
        <v>2</v>
      </c>
      <c r="K11" s="4" t="s">
        <v>30</v>
      </c>
      <c r="L11" s="4">
        <v>2340.56</v>
      </c>
      <c r="M11" s="4">
        <v>2340.56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45217</v>
      </c>
      <c r="S11" s="6">
        <v>45307</v>
      </c>
      <c r="T11" s="4" t="s">
        <v>34</v>
      </c>
      <c r="U11" s="4">
        <v>2340.56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45301</v>
      </c>
      <c r="G12" s="6">
        <v>45304</v>
      </c>
      <c r="H12" s="4">
        <v>1</v>
      </c>
      <c r="I12" s="4">
        <v>3</v>
      </c>
      <c r="J12" s="4">
        <v>3</v>
      </c>
      <c r="K12" s="4" t="s">
        <v>30</v>
      </c>
      <c r="L12" s="4">
        <v>1419.27</v>
      </c>
      <c r="M12" s="4">
        <v>1419.27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45230</v>
      </c>
      <c r="S12" s="6">
        <v>45307</v>
      </c>
      <c r="T12" s="4" t="s">
        <v>34</v>
      </c>
      <c r="U12" s="4">
        <v>1419.27</v>
      </c>
      <c r="V12" s="4">
        <v>0</v>
      </c>
      <c r="W12" s="4">
        <v>0</v>
      </c>
      <c r="X12" s="4" t="s">
        <v>78</v>
      </c>
      <c r="Y12" s="4" t="s">
        <v>48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45303</v>
      </c>
      <c r="G13" s="6">
        <v>45304</v>
      </c>
      <c r="H13" s="4">
        <v>1</v>
      </c>
      <c r="I13" s="4">
        <v>1</v>
      </c>
      <c r="J13" s="4">
        <v>1</v>
      </c>
      <c r="K13" s="4" t="s">
        <v>30</v>
      </c>
      <c r="L13" s="4">
        <v>713.6</v>
      </c>
      <c r="M13" s="4">
        <v>713.6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45233.0000115741</v>
      </c>
      <c r="S13" s="6">
        <v>45307</v>
      </c>
      <c r="T13" s="4" t="s">
        <v>34</v>
      </c>
      <c r="U13" s="4">
        <v>713.6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45300</v>
      </c>
      <c r="G14" s="6">
        <v>45304</v>
      </c>
      <c r="H14" s="4">
        <v>1</v>
      </c>
      <c r="I14" s="4">
        <v>4</v>
      </c>
      <c r="J14" s="4">
        <v>4</v>
      </c>
      <c r="K14" s="4" t="s">
        <v>30</v>
      </c>
      <c r="L14" s="4">
        <v>807.16</v>
      </c>
      <c r="M14" s="4">
        <v>807.16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45236</v>
      </c>
      <c r="S14" s="6">
        <v>45307</v>
      </c>
      <c r="T14" s="4" t="s">
        <v>34</v>
      </c>
      <c r="U14" s="4">
        <v>807.16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55</v>
      </c>
      <c r="B15" s="4" t="s">
        <v>26</v>
      </c>
      <c r="C15" s="4" t="s">
        <v>49</v>
      </c>
      <c r="D15" s="4" t="s">
        <v>56</v>
      </c>
      <c r="E15" s="4" t="s">
        <v>57</v>
      </c>
      <c r="F15" s="6">
        <v>45300</v>
      </c>
      <c r="G15" s="6">
        <v>45304</v>
      </c>
      <c r="H15" s="4">
        <v>1</v>
      </c>
      <c r="I15" s="4">
        <v>4</v>
      </c>
      <c r="J15" s="4">
        <v>4</v>
      </c>
      <c r="K15" s="4" t="s">
        <v>30</v>
      </c>
      <c r="L15" s="4">
        <v>-1738.36</v>
      </c>
      <c r="M15" s="4">
        <v>-1738.36</v>
      </c>
      <c r="N15" s="4" t="s">
        <v>58</v>
      </c>
      <c r="O15" s="4" t="s">
        <v>32</v>
      </c>
      <c r="P15" s="4" t="s">
        <v>33</v>
      </c>
      <c r="Q15" s="4">
        <v>0</v>
      </c>
      <c r="R15" s="7">
        <v>45214.0000115741</v>
      </c>
      <c r="S15" s="6">
        <v>45307</v>
      </c>
      <c r="T15" s="4" t="s">
        <v>34</v>
      </c>
      <c r="U15" s="4">
        <v>-1738.36</v>
      </c>
      <c r="V15" s="4">
        <v>0</v>
      </c>
      <c r="W15" s="4">
        <v>0</v>
      </c>
      <c r="X15" s="4" t="s">
        <v>59</v>
      </c>
      <c r="Y15" s="4" t="s">
        <v>48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45300</v>
      </c>
      <c r="G16" s="6">
        <v>45304</v>
      </c>
      <c r="H16" s="4">
        <v>1</v>
      </c>
      <c r="I16" s="4">
        <v>4</v>
      </c>
      <c r="J16" s="4">
        <v>4</v>
      </c>
      <c r="K16" s="4" t="s">
        <v>30</v>
      </c>
      <c r="L16" s="4">
        <v>1123.84</v>
      </c>
      <c r="M16" s="4">
        <v>1123.84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45241.0000115741</v>
      </c>
      <c r="S16" s="6">
        <v>45307</v>
      </c>
      <c r="T16" s="4" t="s">
        <v>34</v>
      </c>
      <c r="U16" s="4">
        <v>1123.84</v>
      </c>
      <c r="V16" s="4">
        <v>0</v>
      </c>
      <c r="W16" s="4">
        <v>0</v>
      </c>
      <c r="X16" s="4" t="s">
        <v>95</v>
      </c>
      <c r="Y16" s="4" t="s">
        <v>48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45301</v>
      </c>
      <c r="G17" s="6">
        <v>45304</v>
      </c>
      <c r="H17" s="4">
        <v>1</v>
      </c>
      <c r="I17" s="4">
        <v>3</v>
      </c>
      <c r="J17" s="4">
        <v>3</v>
      </c>
      <c r="K17" s="4" t="s">
        <v>30</v>
      </c>
      <c r="L17" s="4">
        <v>6455.68</v>
      </c>
      <c r="M17" s="4">
        <v>6455.68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45242</v>
      </c>
      <c r="S17" s="6">
        <v>45307</v>
      </c>
      <c r="T17" s="4" t="s">
        <v>34</v>
      </c>
      <c r="U17" s="4">
        <v>6455.68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45303</v>
      </c>
      <c r="G18" s="6">
        <v>45304</v>
      </c>
      <c r="H18" s="4">
        <v>1</v>
      </c>
      <c r="I18" s="4">
        <v>1</v>
      </c>
      <c r="J18" s="4">
        <v>1</v>
      </c>
      <c r="K18" s="4" t="s">
        <v>30</v>
      </c>
      <c r="L18" s="4">
        <v>1821.39</v>
      </c>
      <c r="M18" s="4">
        <v>1821.39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45246.0000115741</v>
      </c>
      <c r="S18" s="6">
        <v>45307</v>
      </c>
      <c r="T18" s="4" t="s">
        <v>34</v>
      </c>
      <c r="U18" s="4">
        <v>1821.39</v>
      </c>
      <c r="V18" s="4">
        <v>0</v>
      </c>
      <c r="W18" s="4">
        <v>0</v>
      </c>
      <c r="X18" s="4" t="s">
        <v>106</v>
      </c>
      <c r="Y18" s="4" t="s">
        <v>48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45301</v>
      </c>
      <c r="G19" s="6">
        <v>45304</v>
      </c>
      <c r="H19" s="4">
        <v>1</v>
      </c>
      <c r="I19" s="4">
        <v>3</v>
      </c>
      <c r="J19" s="4">
        <v>3</v>
      </c>
      <c r="K19" s="4" t="s">
        <v>30</v>
      </c>
      <c r="L19" s="4">
        <v>1625.85</v>
      </c>
      <c r="M19" s="4">
        <v>1625.85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45248</v>
      </c>
      <c r="S19" s="6">
        <v>45307</v>
      </c>
      <c r="T19" s="4" t="s">
        <v>34</v>
      </c>
      <c r="U19" s="4">
        <v>1625.85</v>
      </c>
      <c r="V19" s="4">
        <v>0</v>
      </c>
      <c r="W19" s="4">
        <v>0</v>
      </c>
      <c r="X19" s="4" t="s">
        <v>111</v>
      </c>
      <c r="Y19" s="4" t="s">
        <v>48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45299</v>
      </c>
      <c r="G20" s="6">
        <v>45304</v>
      </c>
      <c r="H20" s="4">
        <v>1</v>
      </c>
      <c r="I20" s="4">
        <v>5</v>
      </c>
      <c r="J20" s="4">
        <v>5</v>
      </c>
      <c r="K20" s="4" t="s">
        <v>30</v>
      </c>
      <c r="L20" s="4">
        <v>5185.95</v>
      </c>
      <c r="M20" s="4">
        <v>5185.95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45249</v>
      </c>
      <c r="S20" s="6">
        <v>45307</v>
      </c>
      <c r="T20" s="4" t="s">
        <v>34</v>
      </c>
      <c r="U20" s="4">
        <v>5185.95</v>
      </c>
      <c r="V20" s="4">
        <v>0</v>
      </c>
      <c r="W20" s="4">
        <v>0</v>
      </c>
      <c r="X20" s="4" t="s">
        <v>116</v>
      </c>
      <c r="Y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97</v>
      </c>
      <c r="E21" s="4" t="s">
        <v>98</v>
      </c>
      <c r="F21" s="6">
        <v>45301</v>
      </c>
      <c r="G21" s="6">
        <v>45304</v>
      </c>
      <c r="H21" s="4">
        <v>1</v>
      </c>
      <c r="I21" s="4">
        <v>3</v>
      </c>
      <c r="J21" s="4">
        <v>3</v>
      </c>
      <c r="K21" s="4" t="s">
        <v>30</v>
      </c>
      <c r="L21" s="4">
        <v>6116.96</v>
      </c>
      <c r="M21" s="4">
        <v>6116.96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45251.0000115741</v>
      </c>
      <c r="S21" s="6">
        <v>45307</v>
      </c>
      <c r="T21" s="4" t="s">
        <v>34</v>
      </c>
      <c r="U21" s="4">
        <v>6116.96</v>
      </c>
      <c r="V21" s="4">
        <v>0</v>
      </c>
      <c r="W21" s="4">
        <v>0</v>
      </c>
      <c r="X21" s="4" t="s">
        <v>120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45302</v>
      </c>
      <c r="G22" s="6">
        <v>45304</v>
      </c>
      <c r="H22" s="4">
        <v>1</v>
      </c>
      <c r="I22" s="4">
        <v>2</v>
      </c>
      <c r="J22" s="4">
        <v>2</v>
      </c>
      <c r="K22" s="4" t="s">
        <v>30</v>
      </c>
      <c r="L22" s="4">
        <v>2936.06</v>
      </c>
      <c r="M22" s="4">
        <v>2936.06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45251</v>
      </c>
      <c r="S22" s="6">
        <v>45307</v>
      </c>
      <c r="T22" s="4" t="s">
        <v>34</v>
      </c>
      <c r="U22" s="4">
        <v>2936.06</v>
      </c>
      <c r="V22" s="4">
        <v>0</v>
      </c>
      <c r="W22" s="4">
        <v>0</v>
      </c>
      <c r="X22" s="4" t="s">
        <v>126</v>
      </c>
      <c r="Y22" s="4" t="s">
        <v>48</v>
      </c>
    </row>
    <row r="23" s="4" customFormat="1" spans="1:25">
      <c r="A23" s="4" t="s">
        <v>107</v>
      </c>
      <c r="B23" s="4" t="s">
        <v>26</v>
      </c>
      <c r="C23" s="4" t="s">
        <v>49</v>
      </c>
      <c r="D23" s="4" t="s">
        <v>108</v>
      </c>
      <c r="E23" s="4" t="s">
        <v>109</v>
      </c>
      <c r="F23" s="6">
        <v>45301</v>
      </c>
      <c r="G23" s="6">
        <v>45304</v>
      </c>
      <c r="H23" s="4">
        <v>1</v>
      </c>
      <c r="I23" s="4">
        <v>3</v>
      </c>
      <c r="J23" s="4">
        <v>3</v>
      </c>
      <c r="K23" s="4" t="s">
        <v>30</v>
      </c>
      <c r="L23" s="4">
        <v>-1625.85</v>
      </c>
      <c r="M23" s="4">
        <v>-1625.85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45248</v>
      </c>
      <c r="S23" s="6">
        <v>45307</v>
      </c>
      <c r="T23" s="4" t="s">
        <v>34</v>
      </c>
      <c r="U23" s="4">
        <v>-1625.85</v>
      </c>
      <c r="V23" s="4">
        <v>0</v>
      </c>
      <c r="W23" s="4">
        <v>0</v>
      </c>
      <c r="X23" s="4" t="s">
        <v>111</v>
      </c>
      <c r="Y23" s="4" t="s">
        <v>48</v>
      </c>
    </row>
    <row r="24" s="4" customFormat="1" spans="1:25">
      <c r="A24" s="4" t="s">
        <v>122</v>
      </c>
      <c r="B24" s="4" t="s">
        <v>26</v>
      </c>
      <c r="C24" s="4" t="s">
        <v>49</v>
      </c>
      <c r="D24" s="4" t="s">
        <v>123</v>
      </c>
      <c r="E24" s="4" t="s">
        <v>124</v>
      </c>
      <c r="F24" s="6">
        <v>45302</v>
      </c>
      <c r="G24" s="6">
        <v>45304</v>
      </c>
      <c r="H24" s="4">
        <v>1</v>
      </c>
      <c r="I24" s="4">
        <v>2</v>
      </c>
      <c r="J24" s="4">
        <v>2</v>
      </c>
      <c r="K24" s="4" t="s">
        <v>30</v>
      </c>
      <c r="L24" s="4">
        <v>-2936.06</v>
      </c>
      <c r="M24" s="4">
        <v>-2936.06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45251</v>
      </c>
      <c r="S24" s="6">
        <v>45307</v>
      </c>
      <c r="T24" s="4" t="s">
        <v>34</v>
      </c>
      <c r="U24" s="4">
        <v>-2936.06</v>
      </c>
      <c r="V24" s="4">
        <v>0</v>
      </c>
      <c r="W24" s="4">
        <v>0</v>
      </c>
      <c r="X24" s="4" t="s">
        <v>126</v>
      </c>
      <c r="Y24" s="4" t="s">
        <v>48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128</v>
      </c>
      <c r="E25" s="4" t="s">
        <v>129</v>
      </c>
      <c r="F25" s="6">
        <v>45298</v>
      </c>
      <c r="G25" s="6">
        <v>45304</v>
      </c>
      <c r="H25" s="4">
        <v>1</v>
      </c>
      <c r="I25" s="4">
        <v>6</v>
      </c>
      <c r="J25" s="4">
        <v>6</v>
      </c>
      <c r="K25" s="4" t="s">
        <v>30</v>
      </c>
      <c r="L25" s="4">
        <v>11606.46</v>
      </c>
      <c r="M25" s="4">
        <v>11606.46</v>
      </c>
      <c r="N25" s="4" t="s">
        <v>130</v>
      </c>
      <c r="O25" s="4" t="s">
        <v>32</v>
      </c>
      <c r="P25" s="4" t="s">
        <v>33</v>
      </c>
      <c r="Q25" s="4">
        <v>0</v>
      </c>
      <c r="R25" s="7">
        <v>45252.0000115741</v>
      </c>
      <c r="S25" s="6">
        <v>45307</v>
      </c>
      <c r="T25" s="4" t="s">
        <v>34</v>
      </c>
      <c r="U25" s="4">
        <v>11606.46</v>
      </c>
      <c r="V25" s="4">
        <v>0</v>
      </c>
      <c r="W25" s="4">
        <v>0</v>
      </c>
      <c r="X25" s="4" t="s">
        <v>131</v>
      </c>
      <c r="Y25" s="4" t="s">
        <v>132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45299</v>
      </c>
      <c r="G26" s="6">
        <v>45304</v>
      </c>
      <c r="H26" s="4">
        <v>1</v>
      </c>
      <c r="I26" s="4">
        <v>5</v>
      </c>
      <c r="J26" s="4">
        <v>5</v>
      </c>
      <c r="K26" s="4" t="s">
        <v>30</v>
      </c>
      <c r="L26" s="4">
        <v>1470.6</v>
      </c>
      <c r="M26" s="4">
        <v>1470.6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45254.0000115741</v>
      </c>
      <c r="S26" s="6">
        <v>45307</v>
      </c>
      <c r="T26" s="4" t="s">
        <v>34</v>
      </c>
      <c r="U26" s="4">
        <v>1470.6</v>
      </c>
      <c r="V26" s="4">
        <v>0</v>
      </c>
      <c r="W26" s="4">
        <v>0</v>
      </c>
      <c r="X26" s="4" t="s">
        <v>137</v>
      </c>
      <c r="Y26" s="4" t="s">
        <v>138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140</v>
      </c>
      <c r="E27" s="4" t="s">
        <v>141</v>
      </c>
      <c r="F27" s="6">
        <v>45301</v>
      </c>
      <c r="G27" s="6">
        <v>45304</v>
      </c>
      <c r="H27" s="4">
        <v>1</v>
      </c>
      <c r="I27" s="4">
        <v>3</v>
      </c>
      <c r="J27" s="4">
        <v>3</v>
      </c>
      <c r="K27" s="4" t="s">
        <v>30</v>
      </c>
      <c r="L27" s="4">
        <v>5221.71</v>
      </c>
      <c r="M27" s="4">
        <v>5221.71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45254.0000115741</v>
      </c>
      <c r="S27" s="6">
        <v>45307</v>
      </c>
      <c r="T27" s="4" t="s">
        <v>34</v>
      </c>
      <c r="U27" s="4">
        <v>5221.71</v>
      </c>
      <c r="V27" s="4">
        <v>0</v>
      </c>
      <c r="W27" s="4">
        <v>0</v>
      </c>
      <c r="X27" s="4" t="s">
        <v>143</v>
      </c>
      <c r="Y27" s="4" t="s">
        <v>48</v>
      </c>
    </row>
    <row r="28" s="4" customFormat="1" spans="1:25">
      <c r="A28" s="4" t="s">
        <v>144</v>
      </c>
      <c r="B28" s="4" t="s">
        <v>26</v>
      </c>
      <c r="C28" s="4" t="s">
        <v>27</v>
      </c>
      <c r="D28" s="4" t="s">
        <v>145</v>
      </c>
      <c r="E28" s="4" t="s">
        <v>146</v>
      </c>
      <c r="F28" s="6">
        <v>45303</v>
      </c>
      <c r="G28" s="6">
        <v>45304</v>
      </c>
      <c r="H28" s="4">
        <v>1</v>
      </c>
      <c r="I28" s="4">
        <v>1</v>
      </c>
      <c r="J28" s="4">
        <v>1</v>
      </c>
      <c r="K28" s="4" t="s">
        <v>30</v>
      </c>
      <c r="L28" s="4">
        <v>1886.48</v>
      </c>
      <c r="M28" s="4">
        <v>1886.48</v>
      </c>
      <c r="N28" s="4" t="s">
        <v>147</v>
      </c>
      <c r="O28" s="4" t="s">
        <v>32</v>
      </c>
      <c r="P28" s="4" t="s">
        <v>33</v>
      </c>
      <c r="Q28" s="4">
        <v>0</v>
      </c>
      <c r="R28" s="7">
        <v>45274.0000115741</v>
      </c>
      <c r="S28" s="6">
        <v>45307</v>
      </c>
      <c r="T28" s="4" t="s">
        <v>34</v>
      </c>
      <c r="U28" s="4">
        <v>1886.48</v>
      </c>
      <c r="V28" s="4">
        <v>0</v>
      </c>
      <c r="W28" s="4">
        <v>0</v>
      </c>
      <c r="X28" s="4" t="s">
        <v>148</v>
      </c>
      <c r="Y28" s="4" t="s">
        <v>149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151</v>
      </c>
      <c r="E29" s="4" t="s">
        <v>152</v>
      </c>
      <c r="F29" s="6">
        <v>45301</v>
      </c>
      <c r="G29" s="6">
        <v>45304</v>
      </c>
      <c r="H29" s="4">
        <v>1</v>
      </c>
      <c r="I29" s="4">
        <v>3</v>
      </c>
      <c r="J29" s="4">
        <v>3</v>
      </c>
      <c r="K29" s="4" t="s">
        <v>30</v>
      </c>
      <c r="L29" s="4">
        <v>1688.1</v>
      </c>
      <c r="M29" s="4">
        <v>1688.1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45297.0000115741</v>
      </c>
      <c r="S29" s="6">
        <v>45307</v>
      </c>
      <c r="T29" s="4" t="s">
        <v>34</v>
      </c>
      <c r="U29" s="4">
        <v>1688.1</v>
      </c>
      <c r="V29" s="4">
        <v>0</v>
      </c>
      <c r="W29" s="4">
        <v>0</v>
      </c>
      <c r="X29" s="4" t="s">
        <v>154</v>
      </c>
      <c r="Y29" s="4" t="s">
        <v>155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45302</v>
      </c>
      <c r="G30" s="6">
        <v>45304</v>
      </c>
      <c r="H30" s="4">
        <v>1</v>
      </c>
      <c r="I30" s="4">
        <v>2</v>
      </c>
      <c r="J30" s="4">
        <v>2</v>
      </c>
      <c r="K30" s="4" t="s">
        <v>30</v>
      </c>
      <c r="L30" s="4">
        <v>737.16</v>
      </c>
      <c r="M30" s="4">
        <v>737.16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45300</v>
      </c>
      <c r="S30" s="6">
        <v>45307</v>
      </c>
      <c r="T30" s="4" t="s">
        <v>34</v>
      </c>
      <c r="U30" s="4">
        <v>737.16</v>
      </c>
      <c r="V30" s="4">
        <v>0</v>
      </c>
      <c r="W30" s="4">
        <v>0</v>
      </c>
      <c r="X30" s="4" t="s">
        <v>160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45303</v>
      </c>
      <c r="G31" s="6">
        <v>45304</v>
      </c>
      <c r="H31" s="4">
        <v>1</v>
      </c>
      <c r="I31" s="4">
        <v>1</v>
      </c>
      <c r="J31" s="4">
        <v>1</v>
      </c>
      <c r="K31" s="4" t="s">
        <v>30</v>
      </c>
      <c r="L31" s="4">
        <v>1385.84</v>
      </c>
      <c r="M31" s="4">
        <v>1385.84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45302</v>
      </c>
      <c r="S31" s="6">
        <v>45307</v>
      </c>
      <c r="T31" s="4" t="s">
        <v>34</v>
      </c>
      <c r="U31" s="4">
        <v>1385.84</v>
      </c>
      <c r="V31" s="4">
        <v>0</v>
      </c>
      <c r="W31" s="4">
        <v>0</v>
      </c>
      <c r="X31" s="4" t="s">
        <v>166</v>
      </c>
      <c r="Y31" s="4" t="s">
        <v>167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A34" sqref="A34:C3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168</v>
      </c>
    </row>
    <row r="2" s="4" customFormat="1" spans="1:9">
      <c r="A2" s="5">
        <v>999224187288760</v>
      </c>
      <c r="B2" s="6">
        <v>45302</v>
      </c>
      <c r="C2" s="6">
        <v>45304</v>
      </c>
      <c r="D2" s="4">
        <v>6110</v>
      </c>
      <c r="E2" s="4" t="str">
        <f>VLOOKUP(A2,HOP!A:L,12,0)</f>
        <v>6110.00</v>
      </c>
      <c r="F2" s="4" t="str">
        <f>VLOOKUP(A2,HOP!A:C,3,0)</f>
        <v>3382387</v>
      </c>
      <c r="G2" s="4">
        <f>D2-E2</f>
        <v>0</v>
      </c>
      <c r="H2" s="4" t="str">
        <f>$H$1&amp;F2</f>
        <v>，3382387</v>
      </c>
      <c r="I2" s="4" t="str">
        <f>VLOOKUP(A2,HOP!A:U,21,0)</f>
        <v>直采</v>
      </c>
    </row>
    <row r="3" s="4" customFormat="1" spans="1:9">
      <c r="A3" s="5">
        <v>999226798630302</v>
      </c>
      <c r="B3" s="6">
        <v>45302</v>
      </c>
      <c r="C3" s="6">
        <v>45304</v>
      </c>
      <c r="D3" s="4">
        <v>1459.54</v>
      </c>
      <c r="E3" s="4" t="str">
        <f>VLOOKUP(A3,HOP!A:L,12,0)</f>
        <v>1459.54</v>
      </c>
      <c r="F3" s="4" t="str">
        <f>VLOOKUP(A3,HOP!A:C,3,0)</f>
        <v>3941311</v>
      </c>
      <c r="G3" s="4">
        <f t="shared" ref="G3:G26" si="0">D3-E3</f>
        <v>0</v>
      </c>
      <c r="H3" s="4" t="str">
        <f t="shared" ref="H3:H26" si="1">$H$1&amp;F3</f>
        <v>，3941311</v>
      </c>
      <c r="I3" s="4" t="str">
        <f>VLOOKUP(A3,HOP!A:U,21,0)</f>
        <v>直采</v>
      </c>
    </row>
    <row r="4" s="4" customFormat="1" hidden="1" spans="1:9">
      <c r="A4" s="5">
        <v>999227060409100</v>
      </c>
      <c r="B4" s="6">
        <v>45302</v>
      </c>
      <c r="C4" s="6">
        <v>45304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999227404958415</v>
      </c>
      <c r="B5" s="6">
        <v>45299</v>
      </c>
      <c r="C5" s="6">
        <v>45304</v>
      </c>
      <c r="D5" s="4">
        <v>8052.15</v>
      </c>
      <c r="E5" s="4" t="str">
        <f>VLOOKUP(A5,HOP!A:L,12,0)</f>
        <v>8052.15</v>
      </c>
      <c r="F5" s="4" t="str">
        <f>VLOOKUP(A5,HOP!A:C,3,0)</f>
        <v>4070739</v>
      </c>
      <c r="G5" s="4">
        <f t="shared" si="0"/>
        <v>0</v>
      </c>
      <c r="H5" s="4" t="str">
        <f t="shared" si="1"/>
        <v>，4070739</v>
      </c>
      <c r="I5" s="4" t="str">
        <f>VLOOKUP(A5,HOP!A:U,21,0)</f>
        <v>直连</v>
      </c>
    </row>
    <row r="6" s="4" customFormat="1" hidden="1" spans="1:9">
      <c r="A6" s="5">
        <v>999227410631139</v>
      </c>
      <c r="B6" s="6">
        <v>45300</v>
      </c>
      <c r="C6" s="6">
        <v>45304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999227965170283</v>
      </c>
      <c r="B7" s="6">
        <v>45302</v>
      </c>
      <c r="C7" s="6">
        <v>45304</v>
      </c>
      <c r="D7" s="4">
        <v>2867.36</v>
      </c>
      <c r="E7" s="4" t="str">
        <f>VLOOKUP(A7,HOP!A:L,12,0)</f>
        <v>2867.36</v>
      </c>
      <c r="F7" s="4" t="str">
        <f>VLOOKUP(A7,HOP!A:C,3,0)</f>
        <v>4088634</v>
      </c>
      <c r="G7" s="4">
        <f t="shared" si="0"/>
        <v>0</v>
      </c>
      <c r="H7" s="4" t="str">
        <f t="shared" si="1"/>
        <v>，4088634</v>
      </c>
      <c r="I7" s="4" t="str">
        <f>VLOOKUP(A7,HOP!A:U,21,0)</f>
        <v>直连</v>
      </c>
    </row>
    <row r="8" s="4" customFormat="1" hidden="1" spans="1:9">
      <c r="A8" s="5">
        <v>999227971552491</v>
      </c>
      <c r="B8" s="6">
        <v>45302</v>
      </c>
      <c r="C8" s="6">
        <v>45304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999227974083193</v>
      </c>
      <c r="B9" s="6">
        <v>45302</v>
      </c>
      <c r="C9" s="6">
        <v>45304</v>
      </c>
      <c r="D9" s="4">
        <v>2340.56</v>
      </c>
      <c r="E9" s="4" t="str">
        <f>VLOOKUP(A9,HOP!A:L,12,0)</f>
        <v>2340.56</v>
      </c>
      <c r="F9" s="4" t="str">
        <f>VLOOKUP(A9,HOP!A:C,3,0)</f>
        <v>4092726</v>
      </c>
      <c r="G9" s="4">
        <f t="shared" si="0"/>
        <v>0</v>
      </c>
      <c r="H9" s="4" t="str">
        <f t="shared" si="1"/>
        <v>，4092726</v>
      </c>
      <c r="I9" s="4" t="str">
        <f>VLOOKUP(A9,HOP!A:U,21,0)</f>
        <v>直连</v>
      </c>
    </row>
    <row r="10" s="4" customFormat="1" spans="1:9">
      <c r="A10" s="5">
        <v>999228238362259</v>
      </c>
      <c r="B10" s="6">
        <v>45301</v>
      </c>
      <c r="C10" s="6">
        <v>45304</v>
      </c>
      <c r="D10" s="4">
        <v>1419.27</v>
      </c>
      <c r="E10" s="4" t="str">
        <f>VLOOKUP(A10,HOP!A:L,12,0)</f>
        <v>1419.27</v>
      </c>
      <c r="F10" s="4" t="str">
        <f>VLOOKUP(A10,HOP!A:C,3,0)</f>
        <v>4161114</v>
      </c>
      <c r="G10" s="4">
        <f t="shared" si="0"/>
        <v>0</v>
      </c>
      <c r="H10" s="4" t="str">
        <f t="shared" si="1"/>
        <v>，4161114</v>
      </c>
      <c r="I10" s="4" t="str">
        <f>VLOOKUP(A10,HOP!A:U,21,0)</f>
        <v>直连</v>
      </c>
    </row>
    <row r="11" s="4" customFormat="1" spans="1:9">
      <c r="A11" s="5">
        <v>999228309367226</v>
      </c>
      <c r="B11" s="6">
        <v>45303</v>
      </c>
      <c r="C11" s="6">
        <v>45304</v>
      </c>
      <c r="D11" s="4">
        <v>713.6</v>
      </c>
      <c r="E11" s="4" t="str">
        <f>VLOOKUP(A11,HOP!A:L,12,0)</f>
        <v>713.60</v>
      </c>
      <c r="F11" s="4" t="str">
        <f>VLOOKUP(A11,HOP!A:C,3,0)</f>
        <v>4185963</v>
      </c>
      <c r="G11" s="4">
        <f t="shared" si="0"/>
        <v>0</v>
      </c>
      <c r="H11" s="4" t="str">
        <f t="shared" si="1"/>
        <v>，4185963</v>
      </c>
      <c r="I11" s="4" t="str">
        <f>VLOOKUP(A11,HOP!A:U,21,0)</f>
        <v>直连</v>
      </c>
    </row>
    <row r="12" s="4" customFormat="1" spans="1:9">
      <c r="A12" s="5">
        <v>999228343436566</v>
      </c>
      <c r="B12" s="6">
        <v>45300</v>
      </c>
      <c r="C12" s="6">
        <v>45304</v>
      </c>
      <c r="D12" s="4">
        <v>807.16</v>
      </c>
      <c r="E12" s="4" t="str">
        <f>VLOOKUP(A12,HOP!A:L,12,0)</f>
        <v>807.16</v>
      </c>
      <c r="F12" s="4" t="str">
        <f>VLOOKUP(A12,HOP!A:C,3,0)</f>
        <v>4205943</v>
      </c>
      <c r="G12" s="4">
        <f t="shared" si="0"/>
        <v>0</v>
      </c>
      <c r="H12" s="4" t="str">
        <f t="shared" si="1"/>
        <v>，4205943</v>
      </c>
      <c r="I12" s="4" t="str">
        <f>VLOOKUP(A12,HOP!A:U,21,0)</f>
        <v>直连</v>
      </c>
    </row>
    <row r="13" s="4" customFormat="1" spans="1:9">
      <c r="A13" s="5">
        <v>999228430962652</v>
      </c>
      <c r="B13" s="6">
        <v>45300</v>
      </c>
      <c r="C13" s="6">
        <v>45304</v>
      </c>
      <c r="D13" s="4">
        <v>1123.84</v>
      </c>
      <c r="E13" s="4" t="str">
        <f>VLOOKUP(A13,HOP!A:L,12,0)</f>
        <v>1123.84</v>
      </c>
      <c r="F13" s="4" t="str">
        <f>VLOOKUP(A13,HOP!A:C,3,0)</f>
        <v>4237481</v>
      </c>
      <c r="G13" s="4">
        <f t="shared" si="0"/>
        <v>0</v>
      </c>
      <c r="H13" s="4" t="str">
        <f t="shared" si="1"/>
        <v>，4237481</v>
      </c>
      <c r="I13" s="4" t="str">
        <f>VLOOKUP(A13,HOP!A:U,21,0)</f>
        <v>直连</v>
      </c>
    </row>
    <row r="14" s="4" customFormat="1" spans="1:9">
      <c r="A14" s="5">
        <v>999228442741750</v>
      </c>
      <c r="B14" s="6">
        <v>45301</v>
      </c>
      <c r="C14" s="6">
        <v>45304</v>
      </c>
      <c r="D14" s="4">
        <v>6455.68</v>
      </c>
      <c r="E14" s="4" t="str">
        <f>VLOOKUP(A14,HOP!A:L,12,0)</f>
        <v>6455.68</v>
      </c>
      <c r="F14" s="4" t="str">
        <f>VLOOKUP(A14,HOP!A:C,3,0)</f>
        <v>4243550</v>
      </c>
      <c r="G14" s="4">
        <f t="shared" si="0"/>
        <v>0</v>
      </c>
      <c r="H14" s="4" t="str">
        <f t="shared" si="1"/>
        <v>，4243550</v>
      </c>
      <c r="I14" s="4" t="str">
        <f>VLOOKUP(A14,HOP!A:U,21,0)</f>
        <v>直采</v>
      </c>
    </row>
    <row r="15" s="4" customFormat="1" spans="1:9">
      <c r="A15" s="5">
        <v>999228497153488</v>
      </c>
      <c r="B15" s="6">
        <v>45303</v>
      </c>
      <c r="C15" s="6">
        <v>45304</v>
      </c>
      <c r="D15" s="4">
        <v>1821.39</v>
      </c>
      <c r="E15" s="4" t="str">
        <f>VLOOKUP(A15,HOP!A:L,12,0)</f>
        <v>1821.39</v>
      </c>
      <c r="F15" s="4" t="str">
        <f>VLOOKUP(A15,HOP!A:C,3,0)</f>
        <v>4264845</v>
      </c>
      <c r="G15" s="4">
        <f t="shared" si="0"/>
        <v>0</v>
      </c>
      <c r="H15" s="4" t="str">
        <f t="shared" si="1"/>
        <v>，4264845</v>
      </c>
      <c r="I15" s="4" t="str">
        <f>VLOOKUP(A15,HOP!A:U,21,0)</f>
        <v>直连</v>
      </c>
    </row>
    <row r="16" s="4" customFormat="1" hidden="1" spans="1:9">
      <c r="A16" s="5">
        <v>999228527009913</v>
      </c>
      <c r="B16" s="6">
        <v>45301</v>
      </c>
      <c r="C16" s="6">
        <v>45304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28545183543</v>
      </c>
      <c r="B17" s="6">
        <v>45299</v>
      </c>
      <c r="C17" s="6">
        <v>45304</v>
      </c>
      <c r="D17" s="4">
        <v>5185.95</v>
      </c>
      <c r="E17" s="4" t="str">
        <f>VLOOKUP(A17,HOP!A:L,12,0)</f>
        <v>5185.95</v>
      </c>
      <c r="F17" s="4" t="str">
        <f>VLOOKUP(A17,HOP!A:C,3,0)</f>
        <v>4277164</v>
      </c>
      <c r="G17" s="4">
        <f t="shared" si="0"/>
        <v>0</v>
      </c>
      <c r="H17" s="4" t="str">
        <f t="shared" si="1"/>
        <v>，4277164</v>
      </c>
      <c r="I17" s="4" t="str">
        <f>VLOOKUP(A17,HOP!A:U,21,0)</f>
        <v>直连</v>
      </c>
    </row>
    <row r="18" s="4" customFormat="1" spans="1:9">
      <c r="A18" s="5">
        <v>999228568807321</v>
      </c>
      <c r="B18" s="6">
        <v>45301</v>
      </c>
      <c r="C18" s="6">
        <v>45304</v>
      </c>
      <c r="D18" s="4">
        <v>6116.96</v>
      </c>
      <c r="E18" s="4" t="str">
        <f>VLOOKUP(A18,HOP!A:L,12,0)</f>
        <v>6116.96</v>
      </c>
      <c r="F18" s="4" t="str">
        <f>VLOOKUP(A18,HOP!A:C,3,0)</f>
        <v>4297185</v>
      </c>
      <c r="G18" s="4">
        <f t="shared" si="0"/>
        <v>0</v>
      </c>
      <c r="H18" s="4" t="str">
        <f t="shared" si="1"/>
        <v>，4297185</v>
      </c>
      <c r="I18" s="4" t="str">
        <f>VLOOKUP(A18,HOP!A:U,21,0)</f>
        <v>直采</v>
      </c>
    </row>
    <row r="19" s="4" customFormat="1" hidden="1" spans="1:9">
      <c r="A19" s="5">
        <v>28573548468</v>
      </c>
      <c r="B19" s="6">
        <v>45302</v>
      </c>
      <c r="C19" s="6">
        <v>45304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999228574759789</v>
      </c>
      <c r="B20" s="6">
        <v>45298</v>
      </c>
      <c r="C20" s="6">
        <v>45304</v>
      </c>
      <c r="D20" s="4">
        <v>11606.46</v>
      </c>
      <c r="E20" s="4" t="str">
        <f>VLOOKUP(A20,HOP!A:L,12,0)</f>
        <v>11606.46</v>
      </c>
      <c r="F20" s="4" t="str">
        <f>VLOOKUP(A20,HOP!A:C,3,0)</f>
        <v>4301299</v>
      </c>
      <c r="G20" s="4">
        <f t="shared" si="0"/>
        <v>0</v>
      </c>
      <c r="H20" s="4" t="str">
        <f t="shared" si="1"/>
        <v>，4301299</v>
      </c>
      <c r="I20" s="4" t="str">
        <f>VLOOKUP(A20,HOP!A:U,21,0)</f>
        <v>直连</v>
      </c>
    </row>
    <row r="21" s="4" customFormat="1" spans="1:9">
      <c r="A21" s="5">
        <v>999228605401354</v>
      </c>
      <c r="B21" s="6">
        <v>45299</v>
      </c>
      <c r="C21" s="6">
        <v>45304</v>
      </c>
      <c r="D21" s="4">
        <v>1470.6</v>
      </c>
      <c r="E21" s="4" t="str">
        <f>VLOOKUP(A21,HOP!A:L,12,0)</f>
        <v>1470.60</v>
      </c>
      <c r="F21" s="4" t="str">
        <f>VLOOKUP(A21,HOP!A:C,3,0)</f>
        <v>4313649</v>
      </c>
      <c r="G21" s="4">
        <f t="shared" si="0"/>
        <v>0</v>
      </c>
      <c r="H21" s="4" t="str">
        <f t="shared" si="1"/>
        <v>，4313649</v>
      </c>
      <c r="I21" s="4" t="str">
        <f>VLOOKUP(A21,HOP!A:U,21,0)</f>
        <v>直连</v>
      </c>
    </row>
    <row r="22" s="4" customFormat="1" spans="1:9">
      <c r="A22" s="5">
        <v>28605968051</v>
      </c>
      <c r="B22" s="6">
        <v>45301</v>
      </c>
      <c r="C22" s="6">
        <v>45304</v>
      </c>
      <c r="D22" s="4">
        <v>5221.71</v>
      </c>
      <c r="E22" s="4" t="str">
        <f>VLOOKUP(A22,HOP!A:L,12,0)</f>
        <v>5221.71</v>
      </c>
      <c r="F22" s="4" t="str">
        <f>VLOOKUP(A22,HOP!A:C,3,0)</f>
        <v>4314087</v>
      </c>
      <c r="G22" s="4">
        <f t="shared" si="0"/>
        <v>0</v>
      </c>
      <c r="H22" s="4" t="str">
        <f t="shared" si="1"/>
        <v>，4314087</v>
      </c>
      <c r="I22" s="4" t="str">
        <f>VLOOKUP(A22,HOP!A:U,21,0)</f>
        <v>直连</v>
      </c>
    </row>
    <row r="23" s="4" customFormat="1" spans="1:9">
      <c r="A23" s="5">
        <v>999229388478698</v>
      </c>
      <c r="B23" s="6">
        <v>45303</v>
      </c>
      <c r="C23" s="6">
        <v>45304</v>
      </c>
      <c r="D23" s="4">
        <v>1886.48</v>
      </c>
      <c r="E23" s="4" t="str">
        <f>VLOOKUP(A23,HOP!A:L,12,0)</f>
        <v>1886.48</v>
      </c>
      <c r="F23" s="4" t="str">
        <f>VLOOKUP(A23,HOP!A:C,3,0)</f>
        <v>4437154</v>
      </c>
      <c r="G23" s="4">
        <f t="shared" si="0"/>
        <v>0</v>
      </c>
      <c r="H23" s="4" t="str">
        <f t="shared" si="1"/>
        <v>，4437154</v>
      </c>
      <c r="I23" s="4" t="str">
        <f>VLOOKUP(A23,HOP!A:U,21,0)</f>
        <v>直采</v>
      </c>
    </row>
    <row r="24" s="4" customFormat="1" spans="1:9">
      <c r="A24" s="5">
        <v>999229498766998</v>
      </c>
      <c r="B24" s="6">
        <v>45301</v>
      </c>
      <c r="C24" s="6">
        <v>45304</v>
      </c>
      <c r="D24" s="4">
        <v>1688.1</v>
      </c>
      <c r="E24" s="4" t="str">
        <f>VLOOKUP(A24,HOP!A:L,12,0)</f>
        <v>1688.10</v>
      </c>
      <c r="F24" s="4" t="str">
        <f>VLOOKUP(A24,HOP!A:C,3,0)</f>
        <v>4553459</v>
      </c>
      <c r="G24" s="4">
        <f t="shared" si="0"/>
        <v>0</v>
      </c>
      <c r="H24" s="4" t="str">
        <f t="shared" si="1"/>
        <v>，4553459</v>
      </c>
      <c r="I24" s="4" t="str">
        <f>VLOOKUP(A24,HOP!A:U,21,0)</f>
        <v>直采</v>
      </c>
    </row>
    <row r="25" s="4" customFormat="1" spans="1:9">
      <c r="A25" s="5">
        <v>999229568995513</v>
      </c>
      <c r="B25" s="6">
        <v>45302</v>
      </c>
      <c r="C25" s="6">
        <v>45304</v>
      </c>
      <c r="D25" s="4">
        <v>737.16</v>
      </c>
      <c r="E25" s="4" t="str">
        <f>VLOOKUP(A25,HOP!A:L,12,0)</f>
        <v>737.16</v>
      </c>
      <c r="F25" s="4" t="str">
        <f>VLOOKUP(A25,HOP!A:C,3,0)</f>
        <v>4570187</v>
      </c>
      <c r="G25" s="4">
        <f t="shared" si="0"/>
        <v>0</v>
      </c>
      <c r="H25" s="4" t="str">
        <f t="shared" si="1"/>
        <v>，4570187</v>
      </c>
      <c r="I25" s="4" t="str">
        <f>VLOOKUP(A25,HOP!A:U,21,0)</f>
        <v>直采</v>
      </c>
    </row>
    <row r="26" s="4" customFormat="1" spans="1:9">
      <c r="A26" s="5">
        <v>999229603061224</v>
      </c>
      <c r="B26" s="6">
        <v>45303</v>
      </c>
      <c r="C26" s="6">
        <v>45304</v>
      </c>
      <c r="D26" s="4">
        <v>1385.84</v>
      </c>
      <c r="E26" s="4" t="str">
        <f>VLOOKUP(A26,HOP!A:L,12,0)</f>
        <v>1385.84</v>
      </c>
      <c r="F26" s="4" t="str">
        <f>VLOOKUP(A26,HOP!A:C,3,0)</f>
        <v>4578153</v>
      </c>
      <c r="G26" s="4">
        <f t="shared" si="0"/>
        <v>0</v>
      </c>
      <c r="H26" s="4" t="str">
        <f t="shared" si="1"/>
        <v>，4578153</v>
      </c>
      <c r="I26" s="4" t="str">
        <f>VLOOKUP(A26,HOP!A:U,21,0)</f>
        <v>直采</v>
      </c>
    </row>
    <row r="28" spans="4:4">
      <c r="D28" s="4">
        <f>SUM(D2:D27)</f>
        <v>68469.81</v>
      </c>
    </row>
    <row r="30" spans="4:4">
      <c r="D30" s="4" t="s">
        <v>169</v>
      </c>
    </row>
    <row r="34" spans="1:3">
      <c r="A34" s="4" t="s">
        <v>170</v>
      </c>
      <c r="C34" s="4">
        <v>25839.76</v>
      </c>
    </row>
    <row r="35" spans="1:3">
      <c r="A35" s="4" t="s">
        <v>171</v>
      </c>
      <c r="C35" s="4">
        <v>42630.05</v>
      </c>
    </row>
    <row r="36" spans="1:3">
      <c r="A36" s="4" t="s">
        <v>172</v>
      </c>
      <c r="C36" s="4">
        <f>SUBTOTAL(9,C34:C35)</f>
        <v>68469.81</v>
      </c>
    </row>
  </sheetData>
  <autoFilter ref="A1:XFD30">
    <filterColumn colId="3">
      <filters blank="1">
        <filter val="6110"/>
        <filter val="1123.84"/>
        <filter val="1385.84"/>
        <filter val="737.16"/>
        <filter val="807.16"/>
        <filter val="1886.48"/>
        <filter val="1688.1"/>
        <filter val="5221.71"/>
        <filter val="713.6"/>
        <filter val="1470.6"/>
        <filter val="2867.36"/>
        <filter val="1821.39"/>
        <filter val="68469.81"/>
        <filter val="1419.27"/>
        <filter val="6455.68"/>
        <filter val="68469.81 HKD"/>
        <filter val="1459.54"/>
        <filter val="5185.95"/>
        <filter val="8052.15"/>
        <filter val="11606.46"/>
        <filter val="2340.56"/>
        <filter val="6116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173</v>
      </c>
      <c r="B1" s="2" t="s">
        <v>174</v>
      </c>
      <c r="C1" s="2" t="s">
        <v>175</v>
      </c>
      <c r="D1" s="2" t="s">
        <v>176</v>
      </c>
      <c r="E1" s="2" t="s">
        <v>13</v>
      </c>
      <c r="F1" s="2" t="s">
        <v>5</v>
      </c>
      <c r="G1" s="2" t="s">
        <v>6</v>
      </c>
      <c r="H1" s="2" t="s">
        <v>177</v>
      </c>
      <c r="I1" s="2" t="s">
        <v>178</v>
      </c>
      <c r="J1" s="2" t="s">
        <v>179</v>
      </c>
      <c r="K1" s="2" t="s">
        <v>180</v>
      </c>
      <c r="L1" s="2" t="s">
        <v>181</v>
      </c>
      <c r="M1" s="2" t="s">
        <v>182</v>
      </c>
      <c r="N1" s="2" t="s">
        <v>183</v>
      </c>
      <c r="O1" s="2" t="s">
        <v>184</v>
      </c>
      <c r="P1" s="2" t="s">
        <v>185</v>
      </c>
      <c r="Q1" s="2" t="s">
        <v>186</v>
      </c>
      <c r="R1" s="2" t="s">
        <v>187</v>
      </c>
      <c r="S1" s="2" t="s">
        <v>188</v>
      </c>
      <c r="T1" s="2" t="s">
        <v>189</v>
      </c>
      <c r="U1" s="2" t="s">
        <v>190</v>
      </c>
      <c r="V1" s="2" t="s">
        <v>191</v>
      </c>
    </row>
    <row r="2" s="1" customFormat="1" spans="1:22">
      <c r="A2" s="3">
        <v>999229603061224</v>
      </c>
      <c r="B2" s="1" t="s">
        <v>192</v>
      </c>
      <c r="C2" s="1" t="s">
        <v>193</v>
      </c>
      <c r="D2" s="1" t="s">
        <v>194</v>
      </c>
      <c r="E2" s="1" t="s">
        <v>195</v>
      </c>
      <c r="F2" s="1" t="s">
        <v>196</v>
      </c>
      <c r="G2" s="1" t="s">
        <v>197</v>
      </c>
      <c r="H2" s="1" t="s">
        <v>198</v>
      </c>
      <c r="I2" s="1" t="s">
        <v>199</v>
      </c>
      <c r="J2" s="1" t="s">
        <v>30</v>
      </c>
      <c r="K2" s="1" t="s">
        <v>200</v>
      </c>
      <c r="L2" s="1" t="s">
        <v>200</v>
      </c>
      <c r="M2" s="1" t="s">
        <v>201</v>
      </c>
      <c r="N2" s="1" t="s">
        <v>201</v>
      </c>
      <c r="O2" s="1" t="s">
        <v>202</v>
      </c>
      <c r="P2" s="1" t="s">
        <v>203</v>
      </c>
      <c r="Q2" s="1" t="s">
        <v>204</v>
      </c>
      <c r="R2" s="1" t="s">
        <v>205</v>
      </c>
      <c r="S2" s="1" t="s">
        <v>206</v>
      </c>
      <c r="T2" s="1" t="s">
        <v>207</v>
      </c>
      <c r="U2" s="1" t="s">
        <v>208</v>
      </c>
      <c r="V2" s="1" t="s">
        <v>209</v>
      </c>
    </row>
    <row r="3" s="1" customFormat="1" spans="1:22">
      <c r="A3" s="3">
        <v>999229568995513</v>
      </c>
      <c r="B3" s="1" t="s">
        <v>210</v>
      </c>
      <c r="C3" s="1" t="s">
        <v>211</v>
      </c>
      <c r="D3" s="1" t="s">
        <v>212</v>
      </c>
      <c r="E3" s="1" t="s">
        <v>213</v>
      </c>
      <c r="F3" s="1" t="s">
        <v>192</v>
      </c>
      <c r="G3" s="1" t="s">
        <v>197</v>
      </c>
      <c r="H3" s="1" t="s">
        <v>198</v>
      </c>
      <c r="I3" s="1" t="s">
        <v>214</v>
      </c>
      <c r="J3" s="1" t="s">
        <v>30</v>
      </c>
      <c r="K3" s="1" t="s">
        <v>215</v>
      </c>
      <c r="L3" s="1" t="s">
        <v>215</v>
      </c>
      <c r="M3" s="1" t="s">
        <v>201</v>
      </c>
      <c r="N3" s="1" t="s">
        <v>201</v>
      </c>
      <c r="O3" s="1" t="s">
        <v>202</v>
      </c>
      <c r="P3" s="1" t="s">
        <v>203</v>
      </c>
      <c r="Q3" s="1" t="s">
        <v>204</v>
      </c>
      <c r="R3" s="1" t="s">
        <v>216</v>
      </c>
      <c r="S3" s="1" t="s">
        <v>206</v>
      </c>
      <c r="T3" s="1" t="s">
        <v>207</v>
      </c>
      <c r="U3" s="1" t="s">
        <v>208</v>
      </c>
      <c r="V3" s="1" t="s">
        <v>217</v>
      </c>
    </row>
    <row r="4" s="1" customFormat="1" spans="1:22">
      <c r="A4" s="3">
        <v>999229498766998</v>
      </c>
      <c r="B4" s="1" t="s">
        <v>218</v>
      </c>
      <c r="C4" s="1" t="s">
        <v>219</v>
      </c>
      <c r="D4" s="1" t="s">
        <v>220</v>
      </c>
      <c r="E4" s="1" t="s">
        <v>221</v>
      </c>
      <c r="F4" s="1" t="s">
        <v>222</v>
      </c>
      <c r="G4" s="1" t="s">
        <v>197</v>
      </c>
      <c r="H4" s="1" t="s">
        <v>198</v>
      </c>
      <c r="I4" s="1" t="s">
        <v>223</v>
      </c>
      <c r="J4" s="1" t="s">
        <v>30</v>
      </c>
      <c r="K4" s="1" t="s">
        <v>224</v>
      </c>
      <c r="L4" s="1" t="s">
        <v>224</v>
      </c>
      <c r="M4" s="1" t="s">
        <v>201</v>
      </c>
      <c r="N4" s="1" t="s">
        <v>201</v>
      </c>
      <c r="O4" s="1" t="s">
        <v>202</v>
      </c>
      <c r="P4" s="1" t="s">
        <v>203</v>
      </c>
      <c r="Q4" s="1" t="s">
        <v>204</v>
      </c>
      <c r="R4" s="1" t="s">
        <v>225</v>
      </c>
      <c r="S4" s="1" t="s">
        <v>206</v>
      </c>
      <c r="T4" s="1" t="s">
        <v>207</v>
      </c>
      <c r="U4" s="1" t="s">
        <v>208</v>
      </c>
      <c r="V4" s="1" t="s">
        <v>226</v>
      </c>
    </row>
    <row r="5" s="1" customFormat="1" spans="1:22">
      <c r="A5" s="3">
        <v>999229388478698</v>
      </c>
      <c r="B5" s="1" t="s">
        <v>227</v>
      </c>
      <c r="C5" s="1" t="s">
        <v>228</v>
      </c>
      <c r="D5" s="1" t="s">
        <v>229</v>
      </c>
      <c r="E5" s="1" t="s">
        <v>230</v>
      </c>
      <c r="F5" s="1" t="s">
        <v>196</v>
      </c>
      <c r="G5" s="1" t="s">
        <v>197</v>
      </c>
      <c r="H5" s="1" t="s">
        <v>198</v>
      </c>
      <c r="I5" s="1" t="s">
        <v>231</v>
      </c>
      <c r="J5" s="1" t="s">
        <v>30</v>
      </c>
      <c r="K5" s="1" t="s">
        <v>232</v>
      </c>
      <c r="L5" s="1" t="s">
        <v>232</v>
      </c>
      <c r="M5" s="1" t="s">
        <v>201</v>
      </c>
      <c r="N5" s="1" t="s">
        <v>201</v>
      </c>
      <c r="O5" s="1" t="s">
        <v>202</v>
      </c>
      <c r="P5" s="1" t="s">
        <v>203</v>
      </c>
      <c r="Q5" s="1" t="s">
        <v>204</v>
      </c>
      <c r="R5" s="1" t="s">
        <v>233</v>
      </c>
      <c r="S5" s="1" t="s">
        <v>206</v>
      </c>
      <c r="T5" s="1" t="s">
        <v>207</v>
      </c>
      <c r="U5" s="1" t="s">
        <v>208</v>
      </c>
      <c r="V5" s="1" t="s">
        <v>234</v>
      </c>
    </row>
    <row r="6" s="1" customFormat="1" spans="1:22">
      <c r="A6" s="3">
        <v>28605968051</v>
      </c>
      <c r="B6" s="1" t="s">
        <v>235</v>
      </c>
      <c r="C6" s="1" t="s">
        <v>236</v>
      </c>
      <c r="D6" s="1" t="s">
        <v>237</v>
      </c>
      <c r="E6" s="1" t="s">
        <v>238</v>
      </c>
      <c r="F6" s="1" t="s">
        <v>222</v>
      </c>
      <c r="G6" s="1" t="s">
        <v>197</v>
      </c>
      <c r="H6" s="1" t="s">
        <v>198</v>
      </c>
      <c r="I6" s="1" t="s">
        <v>239</v>
      </c>
      <c r="J6" s="1" t="s">
        <v>30</v>
      </c>
      <c r="K6" s="1" t="s">
        <v>240</v>
      </c>
      <c r="L6" s="1" t="s">
        <v>240</v>
      </c>
      <c r="M6" s="1" t="s">
        <v>201</v>
      </c>
      <c r="N6" s="1" t="s">
        <v>201</v>
      </c>
      <c r="O6" s="1" t="s">
        <v>202</v>
      </c>
      <c r="P6" s="1" t="s">
        <v>203</v>
      </c>
      <c r="Q6" s="1" t="s">
        <v>204</v>
      </c>
      <c r="R6" s="1" t="s">
        <v>241</v>
      </c>
      <c r="S6" s="1" t="s">
        <v>206</v>
      </c>
      <c r="T6" s="1" t="s">
        <v>207</v>
      </c>
      <c r="U6" s="1" t="s">
        <v>242</v>
      </c>
      <c r="V6" s="1" t="s">
        <v>243</v>
      </c>
    </row>
    <row r="7" s="1" customFormat="1" spans="1:22">
      <c r="A7" s="3">
        <v>999228605401354</v>
      </c>
      <c r="B7" s="1" t="s">
        <v>235</v>
      </c>
      <c r="C7" s="1" t="s">
        <v>244</v>
      </c>
      <c r="D7" s="1" t="s">
        <v>245</v>
      </c>
      <c r="E7" s="1" t="s">
        <v>246</v>
      </c>
      <c r="F7" s="1" t="s">
        <v>247</v>
      </c>
      <c r="G7" s="1" t="s">
        <v>197</v>
      </c>
      <c r="H7" s="1" t="s">
        <v>198</v>
      </c>
      <c r="I7" s="1" t="s">
        <v>248</v>
      </c>
      <c r="J7" s="1" t="s">
        <v>30</v>
      </c>
      <c r="K7" s="1" t="s">
        <v>249</v>
      </c>
      <c r="L7" s="1" t="s">
        <v>249</v>
      </c>
      <c r="M7" s="1" t="s">
        <v>201</v>
      </c>
      <c r="N7" s="1" t="s">
        <v>201</v>
      </c>
      <c r="O7" s="1" t="s">
        <v>202</v>
      </c>
      <c r="P7" s="1" t="s">
        <v>203</v>
      </c>
      <c r="Q7" s="1" t="s">
        <v>204</v>
      </c>
      <c r="R7" s="1" t="s">
        <v>250</v>
      </c>
      <c r="S7" s="1" t="s">
        <v>206</v>
      </c>
      <c r="T7" s="1" t="s">
        <v>207</v>
      </c>
      <c r="U7" s="1" t="s">
        <v>242</v>
      </c>
      <c r="V7" s="1" t="s">
        <v>217</v>
      </c>
    </row>
    <row r="8" s="1" customFormat="1" spans="1:22">
      <c r="A8" s="3">
        <v>999228574759789</v>
      </c>
      <c r="B8" s="1" t="s">
        <v>251</v>
      </c>
      <c r="C8" s="1" t="s">
        <v>252</v>
      </c>
      <c r="D8" s="1" t="s">
        <v>253</v>
      </c>
      <c r="E8" s="1" t="s">
        <v>254</v>
      </c>
      <c r="F8" s="1" t="s">
        <v>255</v>
      </c>
      <c r="G8" s="1" t="s">
        <v>197</v>
      </c>
      <c r="H8" s="1" t="s">
        <v>198</v>
      </c>
      <c r="I8" s="1" t="s">
        <v>256</v>
      </c>
      <c r="J8" s="1" t="s">
        <v>30</v>
      </c>
      <c r="K8" s="1" t="s">
        <v>257</v>
      </c>
      <c r="L8" s="1" t="s">
        <v>257</v>
      </c>
      <c r="M8" s="1" t="s">
        <v>201</v>
      </c>
      <c r="N8" s="1" t="s">
        <v>201</v>
      </c>
      <c r="O8" s="1" t="s">
        <v>202</v>
      </c>
      <c r="P8" s="1" t="s">
        <v>203</v>
      </c>
      <c r="Q8" s="1" t="s">
        <v>204</v>
      </c>
      <c r="R8" s="1" t="s">
        <v>258</v>
      </c>
      <c r="S8" s="1" t="s">
        <v>206</v>
      </c>
      <c r="T8" s="1" t="s">
        <v>207</v>
      </c>
      <c r="U8" s="1" t="s">
        <v>242</v>
      </c>
      <c r="V8" s="1" t="s">
        <v>259</v>
      </c>
    </row>
    <row r="9" s="1" customFormat="1" spans="1:22">
      <c r="A9" s="3">
        <v>999228568807321</v>
      </c>
      <c r="B9" s="1" t="s">
        <v>260</v>
      </c>
      <c r="C9" s="1" t="s">
        <v>261</v>
      </c>
      <c r="D9" s="1" t="s">
        <v>262</v>
      </c>
      <c r="E9" s="1" t="s">
        <v>263</v>
      </c>
      <c r="F9" s="1" t="s">
        <v>222</v>
      </c>
      <c r="G9" s="1" t="s">
        <v>197</v>
      </c>
      <c r="H9" s="1" t="s">
        <v>198</v>
      </c>
      <c r="I9" s="1" t="s">
        <v>264</v>
      </c>
      <c r="J9" s="1" t="s">
        <v>30</v>
      </c>
      <c r="K9" s="1" t="s">
        <v>265</v>
      </c>
      <c r="L9" s="1" t="s">
        <v>265</v>
      </c>
      <c r="M9" s="1" t="s">
        <v>201</v>
      </c>
      <c r="N9" s="1" t="s">
        <v>201</v>
      </c>
      <c r="O9" s="1" t="s">
        <v>202</v>
      </c>
      <c r="P9" s="1" t="s">
        <v>203</v>
      </c>
      <c r="Q9" s="1" t="s">
        <v>204</v>
      </c>
      <c r="R9" s="1" t="s">
        <v>266</v>
      </c>
      <c r="S9" s="1" t="s">
        <v>206</v>
      </c>
      <c r="T9" s="1" t="s">
        <v>207</v>
      </c>
      <c r="U9" s="1" t="s">
        <v>208</v>
      </c>
      <c r="V9" s="1" t="s">
        <v>234</v>
      </c>
    </row>
    <row r="10" s="1" customFormat="1" spans="1:22">
      <c r="A10" s="3">
        <v>28545183543</v>
      </c>
      <c r="B10" s="1" t="s">
        <v>267</v>
      </c>
      <c r="C10" s="1" t="s">
        <v>268</v>
      </c>
      <c r="D10" s="1" t="s">
        <v>269</v>
      </c>
      <c r="E10" s="1" t="s">
        <v>270</v>
      </c>
      <c r="F10" s="1" t="s">
        <v>247</v>
      </c>
      <c r="G10" s="1" t="s">
        <v>197</v>
      </c>
      <c r="H10" s="1" t="s">
        <v>198</v>
      </c>
      <c r="I10" s="1" t="s">
        <v>271</v>
      </c>
      <c r="J10" s="1" t="s">
        <v>30</v>
      </c>
      <c r="K10" s="1" t="s">
        <v>272</v>
      </c>
      <c r="L10" s="1" t="s">
        <v>272</v>
      </c>
      <c r="M10" s="1" t="s">
        <v>201</v>
      </c>
      <c r="N10" s="1" t="s">
        <v>201</v>
      </c>
      <c r="O10" s="1" t="s">
        <v>202</v>
      </c>
      <c r="P10" s="1" t="s">
        <v>203</v>
      </c>
      <c r="Q10" s="1" t="s">
        <v>204</v>
      </c>
      <c r="R10" s="1" t="s">
        <v>273</v>
      </c>
      <c r="S10" s="1" t="s">
        <v>206</v>
      </c>
      <c r="T10" s="1" t="s">
        <v>207</v>
      </c>
      <c r="U10" s="1" t="s">
        <v>242</v>
      </c>
      <c r="V10" s="1" t="s">
        <v>274</v>
      </c>
    </row>
    <row r="11" s="1" customFormat="1" spans="1:22">
      <c r="A11" s="3">
        <v>999228497153488</v>
      </c>
      <c r="B11" s="1" t="s">
        <v>275</v>
      </c>
      <c r="C11" s="1" t="s">
        <v>276</v>
      </c>
      <c r="D11" s="1" t="s">
        <v>277</v>
      </c>
      <c r="E11" s="1" t="s">
        <v>278</v>
      </c>
      <c r="F11" s="1" t="s">
        <v>196</v>
      </c>
      <c r="G11" s="1" t="s">
        <v>197</v>
      </c>
      <c r="H11" s="1" t="s">
        <v>198</v>
      </c>
      <c r="I11" s="1" t="s">
        <v>279</v>
      </c>
      <c r="J11" s="1" t="s">
        <v>30</v>
      </c>
      <c r="K11" s="1" t="s">
        <v>280</v>
      </c>
      <c r="L11" s="1" t="s">
        <v>280</v>
      </c>
      <c r="M11" s="1" t="s">
        <v>201</v>
      </c>
      <c r="N11" s="1" t="s">
        <v>201</v>
      </c>
      <c r="O11" s="1" t="s">
        <v>202</v>
      </c>
      <c r="P11" s="1" t="s">
        <v>203</v>
      </c>
      <c r="Q11" s="1" t="s">
        <v>204</v>
      </c>
      <c r="R11" s="1" t="s">
        <v>281</v>
      </c>
      <c r="S11" s="1" t="s">
        <v>206</v>
      </c>
      <c r="T11" s="1" t="s">
        <v>207</v>
      </c>
      <c r="U11" s="1" t="s">
        <v>242</v>
      </c>
      <c r="V11" s="1" t="s">
        <v>259</v>
      </c>
    </row>
    <row r="12" s="1" customFormat="1" spans="1:22">
      <c r="A12" s="3">
        <v>999228442741750</v>
      </c>
      <c r="B12" s="1" t="s">
        <v>282</v>
      </c>
      <c r="C12" s="1" t="s">
        <v>283</v>
      </c>
      <c r="D12" s="1" t="s">
        <v>262</v>
      </c>
      <c r="E12" s="1" t="s">
        <v>284</v>
      </c>
      <c r="F12" s="1" t="s">
        <v>222</v>
      </c>
      <c r="G12" s="1" t="s">
        <v>197</v>
      </c>
      <c r="H12" s="1" t="s">
        <v>198</v>
      </c>
      <c r="I12" s="1" t="s">
        <v>285</v>
      </c>
      <c r="J12" s="1" t="s">
        <v>30</v>
      </c>
      <c r="K12" s="1" t="s">
        <v>286</v>
      </c>
      <c r="L12" s="1" t="s">
        <v>286</v>
      </c>
      <c r="M12" s="1" t="s">
        <v>201</v>
      </c>
      <c r="N12" s="1" t="s">
        <v>201</v>
      </c>
      <c r="O12" s="1" t="s">
        <v>202</v>
      </c>
      <c r="P12" s="1" t="s">
        <v>203</v>
      </c>
      <c r="Q12" s="1" t="s">
        <v>204</v>
      </c>
      <c r="R12" s="1" t="s">
        <v>287</v>
      </c>
      <c r="S12" s="1" t="s">
        <v>206</v>
      </c>
      <c r="T12" s="1" t="s">
        <v>207</v>
      </c>
      <c r="U12" s="1" t="s">
        <v>208</v>
      </c>
      <c r="V12" s="1" t="s">
        <v>234</v>
      </c>
    </row>
    <row r="13" s="1" customFormat="1" spans="1:22">
      <c r="A13" s="3">
        <v>999228430962652</v>
      </c>
      <c r="B13" s="1" t="s">
        <v>288</v>
      </c>
      <c r="C13" s="1" t="s">
        <v>289</v>
      </c>
      <c r="D13" s="1" t="s">
        <v>290</v>
      </c>
      <c r="E13" s="1" t="s">
        <v>291</v>
      </c>
      <c r="F13" s="1" t="s">
        <v>210</v>
      </c>
      <c r="G13" s="1" t="s">
        <v>197</v>
      </c>
      <c r="H13" s="1" t="s">
        <v>198</v>
      </c>
      <c r="I13" s="1" t="s">
        <v>292</v>
      </c>
      <c r="J13" s="1" t="s">
        <v>30</v>
      </c>
      <c r="K13" s="1" t="s">
        <v>293</v>
      </c>
      <c r="L13" s="1" t="s">
        <v>293</v>
      </c>
      <c r="M13" s="1" t="s">
        <v>201</v>
      </c>
      <c r="N13" s="1" t="s">
        <v>201</v>
      </c>
      <c r="O13" s="1" t="s">
        <v>202</v>
      </c>
      <c r="P13" s="1" t="s">
        <v>203</v>
      </c>
      <c r="Q13" s="1" t="s">
        <v>204</v>
      </c>
      <c r="R13" s="1" t="s">
        <v>294</v>
      </c>
      <c r="S13" s="1" t="s">
        <v>206</v>
      </c>
      <c r="T13" s="1" t="s">
        <v>207</v>
      </c>
      <c r="U13" s="1" t="s">
        <v>242</v>
      </c>
      <c r="V13" s="1" t="s">
        <v>295</v>
      </c>
    </row>
    <row r="14" s="1" customFormat="1" spans="1:22">
      <c r="A14" s="3">
        <v>999228343436566</v>
      </c>
      <c r="B14" s="1" t="s">
        <v>296</v>
      </c>
      <c r="C14" s="1" t="s">
        <v>297</v>
      </c>
      <c r="D14" s="1" t="s">
        <v>298</v>
      </c>
      <c r="E14" s="1" t="s">
        <v>299</v>
      </c>
      <c r="F14" s="1" t="s">
        <v>210</v>
      </c>
      <c r="G14" s="1" t="s">
        <v>197</v>
      </c>
      <c r="H14" s="1" t="s">
        <v>198</v>
      </c>
      <c r="I14" s="1" t="s">
        <v>300</v>
      </c>
      <c r="J14" s="1" t="s">
        <v>30</v>
      </c>
      <c r="K14" s="1" t="s">
        <v>301</v>
      </c>
      <c r="L14" s="1" t="s">
        <v>301</v>
      </c>
      <c r="M14" s="1" t="s">
        <v>201</v>
      </c>
      <c r="N14" s="1" t="s">
        <v>201</v>
      </c>
      <c r="O14" s="1" t="s">
        <v>202</v>
      </c>
      <c r="P14" s="1" t="s">
        <v>203</v>
      </c>
      <c r="Q14" s="1" t="s">
        <v>204</v>
      </c>
      <c r="R14" s="1" t="s">
        <v>302</v>
      </c>
      <c r="S14" s="1" t="s">
        <v>206</v>
      </c>
      <c r="T14" s="1" t="s">
        <v>207</v>
      </c>
      <c r="U14" s="1" t="s">
        <v>242</v>
      </c>
      <c r="V14" s="1" t="s">
        <v>295</v>
      </c>
    </row>
    <row r="15" s="1" customFormat="1" spans="1:22">
      <c r="A15" s="3">
        <v>999228309367226</v>
      </c>
      <c r="B15" s="1" t="s">
        <v>303</v>
      </c>
      <c r="C15" s="1" t="s">
        <v>304</v>
      </c>
      <c r="D15" s="1" t="s">
        <v>305</v>
      </c>
      <c r="E15" s="1" t="s">
        <v>306</v>
      </c>
      <c r="F15" s="1" t="s">
        <v>196</v>
      </c>
      <c r="G15" s="1" t="s">
        <v>197</v>
      </c>
      <c r="H15" s="1" t="s">
        <v>198</v>
      </c>
      <c r="I15" s="1" t="s">
        <v>307</v>
      </c>
      <c r="J15" s="1" t="s">
        <v>30</v>
      </c>
      <c r="K15" s="1" t="s">
        <v>308</v>
      </c>
      <c r="L15" s="1" t="s">
        <v>308</v>
      </c>
      <c r="M15" s="1" t="s">
        <v>201</v>
      </c>
      <c r="N15" s="1" t="s">
        <v>201</v>
      </c>
      <c r="O15" s="1" t="s">
        <v>202</v>
      </c>
      <c r="P15" s="1" t="s">
        <v>203</v>
      </c>
      <c r="Q15" s="1" t="s">
        <v>204</v>
      </c>
      <c r="R15" s="1" t="s">
        <v>309</v>
      </c>
      <c r="S15" s="1" t="s">
        <v>206</v>
      </c>
      <c r="T15" s="1" t="s">
        <v>207</v>
      </c>
      <c r="U15" s="1" t="s">
        <v>242</v>
      </c>
      <c r="V15" s="1" t="s">
        <v>310</v>
      </c>
    </row>
    <row r="16" s="1" customFormat="1" spans="1:22">
      <c r="A16" s="3">
        <v>999228238362259</v>
      </c>
      <c r="B16" s="1" t="s">
        <v>311</v>
      </c>
      <c r="C16" s="1" t="s">
        <v>312</v>
      </c>
      <c r="D16" s="1" t="s">
        <v>313</v>
      </c>
      <c r="E16" s="1" t="s">
        <v>314</v>
      </c>
      <c r="F16" s="1" t="s">
        <v>222</v>
      </c>
      <c r="G16" s="1" t="s">
        <v>197</v>
      </c>
      <c r="H16" s="1" t="s">
        <v>198</v>
      </c>
      <c r="I16" s="1" t="s">
        <v>315</v>
      </c>
      <c r="J16" s="1" t="s">
        <v>30</v>
      </c>
      <c r="K16" s="1" t="s">
        <v>316</v>
      </c>
      <c r="L16" s="1" t="s">
        <v>316</v>
      </c>
      <c r="M16" s="1" t="s">
        <v>201</v>
      </c>
      <c r="N16" s="1" t="s">
        <v>201</v>
      </c>
      <c r="O16" s="1" t="s">
        <v>202</v>
      </c>
      <c r="P16" s="1" t="s">
        <v>203</v>
      </c>
      <c r="Q16" s="1" t="s">
        <v>204</v>
      </c>
      <c r="R16" s="1" t="s">
        <v>317</v>
      </c>
      <c r="S16" s="1" t="s">
        <v>206</v>
      </c>
      <c r="T16" s="1" t="s">
        <v>207</v>
      </c>
      <c r="U16" s="1" t="s">
        <v>242</v>
      </c>
      <c r="V16" s="1" t="s">
        <v>226</v>
      </c>
    </row>
    <row r="17" s="1" customFormat="1" spans="1:22">
      <c r="A17" s="3">
        <v>999227974083193</v>
      </c>
      <c r="B17" s="1" t="s">
        <v>318</v>
      </c>
      <c r="C17" s="1" t="s">
        <v>319</v>
      </c>
      <c r="D17" s="1" t="s">
        <v>320</v>
      </c>
      <c r="E17" s="1" t="s">
        <v>321</v>
      </c>
      <c r="F17" s="1" t="s">
        <v>192</v>
      </c>
      <c r="G17" s="1" t="s">
        <v>197</v>
      </c>
      <c r="H17" s="1" t="s">
        <v>198</v>
      </c>
      <c r="I17" s="1" t="s">
        <v>322</v>
      </c>
      <c r="J17" s="1" t="s">
        <v>30</v>
      </c>
      <c r="K17" s="1" t="s">
        <v>323</v>
      </c>
      <c r="L17" s="1" t="s">
        <v>323</v>
      </c>
      <c r="M17" s="1" t="s">
        <v>201</v>
      </c>
      <c r="N17" s="1" t="s">
        <v>201</v>
      </c>
      <c r="O17" s="1" t="s">
        <v>202</v>
      </c>
      <c r="P17" s="1" t="s">
        <v>203</v>
      </c>
      <c r="Q17" s="1" t="s">
        <v>204</v>
      </c>
      <c r="R17" s="1" t="s">
        <v>324</v>
      </c>
      <c r="S17" s="1" t="s">
        <v>206</v>
      </c>
      <c r="T17" s="1" t="s">
        <v>207</v>
      </c>
      <c r="U17" s="1" t="s">
        <v>242</v>
      </c>
      <c r="V17" s="1" t="s">
        <v>295</v>
      </c>
    </row>
    <row r="18" s="1" customFormat="1" spans="1:22">
      <c r="A18" s="3">
        <v>999227965170283</v>
      </c>
      <c r="B18" s="1" t="s">
        <v>325</v>
      </c>
      <c r="C18" s="1" t="s">
        <v>326</v>
      </c>
      <c r="D18" s="1" t="s">
        <v>327</v>
      </c>
      <c r="E18" s="1" t="s">
        <v>328</v>
      </c>
      <c r="F18" s="1" t="s">
        <v>192</v>
      </c>
      <c r="G18" s="1" t="s">
        <v>197</v>
      </c>
      <c r="H18" s="1" t="s">
        <v>198</v>
      </c>
      <c r="I18" s="1" t="s">
        <v>329</v>
      </c>
      <c r="J18" s="1" t="s">
        <v>30</v>
      </c>
      <c r="K18" s="1" t="s">
        <v>330</v>
      </c>
      <c r="L18" s="1" t="s">
        <v>330</v>
      </c>
      <c r="M18" s="1" t="s">
        <v>201</v>
      </c>
      <c r="N18" s="1" t="s">
        <v>201</v>
      </c>
      <c r="O18" s="1" t="s">
        <v>202</v>
      </c>
      <c r="P18" s="1" t="s">
        <v>203</v>
      </c>
      <c r="Q18" s="1" t="s">
        <v>204</v>
      </c>
      <c r="R18" s="1" t="s">
        <v>331</v>
      </c>
      <c r="S18" s="1" t="s">
        <v>206</v>
      </c>
      <c r="T18" s="1" t="s">
        <v>207</v>
      </c>
      <c r="U18" s="1" t="s">
        <v>242</v>
      </c>
      <c r="V18" s="1" t="s">
        <v>209</v>
      </c>
    </row>
    <row r="19" s="1" customFormat="1" spans="1:22">
      <c r="A19" s="3">
        <v>999227404958415</v>
      </c>
      <c r="B19" s="1" t="s">
        <v>332</v>
      </c>
      <c r="C19" s="1" t="s">
        <v>333</v>
      </c>
      <c r="D19" s="1" t="s">
        <v>334</v>
      </c>
      <c r="E19" s="1" t="s">
        <v>335</v>
      </c>
      <c r="F19" s="1" t="s">
        <v>247</v>
      </c>
      <c r="G19" s="1" t="s">
        <v>197</v>
      </c>
      <c r="H19" s="1" t="s">
        <v>198</v>
      </c>
      <c r="I19" s="1" t="s">
        <v>336</v>
      </c>
      <c r="J19" s="1" t="s">
        <v>30</v>
      </c>
      <c r="K19" s="1" t="s">
        <v>337</v>
      </c>
      <c r="L19" s="1" t="s">
        <v>337</v>
      </c>
      <c r="M19" s="1" t="s">
        <v>201</v>
      </c>
      <c r="N19" s="1" t="s">
        <v>201</v>
      </c>
      <c r="O19" s="1" t="s">
        <v>202</v>
      </c>
      <c r="P19" s="1" t="s">
        <v>203</v>
      </c>
      <c r="Q19" s="1" t="s">
        <v>204</v>
      </c>
      <c r="R19" s="1" t="s">
        <v>338</v>
      </c>
      <c r="S19" s="1" t="s">
        <v>206</v>
      </c>
      <c r="T19" s="1" t="s">
        <v>207</v>
      </c>
      <c r="U19" s="1" t="s">
        <v>242</v>
      </c>
      <c r="V19" s="1" t="s">
        <v>259</v>
      </c>
    </row>
    <row r="20" s="1" customFormat="1" spans="1:22">
      <c r="A20" s="3">
        <v>999226798630302</v>
      </c>
      <c r="B20" s="1" t="s">
        <v>339</v>
      </c>
      <c r="C20" s="1" t="s">
        <v>340</v>
      </c>
      <c r="D20" s="1" t="s">
        <v>341</v>
      </c>
      <c r="E20" s="1" t="s">
        <v>342</v>
      </c>
      <c r="F20" s="1" t="s">
        <v>192</v>
      </c>
      <c r="G20" s="1" t="s">
        <v>197</v>
      </c>
      <c r="H20" s="1" t="s">
        <v>198</v>
      </c>
      <c r="I20" s="1" t="s">
        <v>343</v>
      </c>
      <c r="J20" s="1" t="s">
        <v>30</v>
      </c>
      <c r="K20" s="1" t="s">
        <v>344</v>
      </c>
      <c r="L20" s="1" t="s">
        <v>344</v>
      </c>
      <c r="M20" s="1" t="s">
        <v>201</v>
      </c>
      <c r="N20" s="1" t="s">
        <v>201</v>
      </c>
      <c r="O20" s="1" t="s">
        <v>202</v>
      </c>
      <c r="P20" s="1" t="s">
        <v>203</v>
      </c>
      <c r="Q20" s="1" t="s">
        <v>204</v>
      </c>
      <c r="R20" s="1" t="s">
        <v>345</v>
      </c>
      <c r="S20" s="1" t="s">
        <v>206</v>
      </c>
      <c r="T20" s="1" t="s">
        <v>207</v>
      </c>
      <c r="U20" s="1" t="s">
        <v>208</v>
      </c>
      <c r="V20" s="1" t="s">
        <v>295</v>
      </c>
    </row>
    <row r="21" s="1" customFormat="1" spans="1:22">
      <c r="A21" s="3">
        <v>999224187288760</v>
      </c>
      <c r="B21" s="1" t="s">
        <v>346</v>
      </c>
      <c r="C21" s="1" t="s">
        <v>347</v>
      </c>
      <c r="D21" s="1" t="s">
        <v>348</v>
      </c>
      <c r="E21" s="1" t="s">
        <v>349</v>
      </c>
      <c r="F21" s="1" t="s">
        <v>192</v>
      </c>
      <c r="G21" s="1" t="s">
        <v>197</v>
      </c>
      <c r="H21" s="1" t="s">
        <v>198</v>
      </c>
      <c r="I21" s="1" t="s">
        <v>350</v>
      </c>
      <c r="J21" s="1" t="s">
        <v>30</v>
      </c>
      <c r="K21" s="1" t="s">
        <v>351</v>
      </c>
      <c r="L21" s="1" t="s">
        <v>351</v>
      </c>
      <c r="M21" s="1" t="s">
        <v>201</v>
      </c>
      <c r="N21" s="1" t="s">
        <v>201</v>
      </c>
      <c r="O21" s="1" t="s">
        <v>202</v>
      </c>
      <c r="P21" s="1" t="s">
        <v>203</v>
      </c>
      <c r="Q21" s="1" t="s">
        <v>204</v>
      </c>
      <c r="R21" s="1" t="s">
        <v>352</v>
      </c>
      <c r="S21" s="1" t="s">
        <v>206</v>
      </c>
      <c r="T21" s="1" t="s">
        <v>207</v>
      </c>
      <c r="U21" s="1" t="s">
        <v>208</v>
      </c>
      <c r="V21" s="1" t="s">
        <v>217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2024-01-16T01:45:32Z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2A3C3C14D4964265A4270F83C7F152FC_12</vt:lpwstr>
  </property>
</Properties>
</file>