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<sst xmlns="http://schemas.openxmlformats.org/spreadsheetml/2006/main" count="550" uniqueCount="215">
  <si>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</si>
  <si>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</si>
  <si>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</si>
  <si>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</si>
  <si>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</si>
  <si>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</si>
  <si>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</si>
  <si>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</si>
  <si>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</si>
  <si>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</si>
  <si>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</si>
  <si>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</si>
  <si>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</si>
  <si>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</si>
  <si>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</si>
  <si>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</si>
  <si>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</si>
  <si>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</si>
  <si>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</si>
  <si>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</si>
  <si>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</si>
  <si>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</si>
  <si>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</si>
  <si>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</si>
  <si>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</si>
  <si>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999225584183983	</t>
  </si>
  <si>
    <t>Ctrip</t>
  </si>
  <si>
    <t>正常</t>
  </si>
  <si>
    <t>[邦劳]阿罗纳海滩赫纳度假村(Henann Resort Alona Beach)(15141076)</t>
  </si>
  <si>
    <t>尊贵房(连住3晚及以上)&lt;特价大促销&gt;&lt;三人入住&gt;&lt;早餐&gt;</t>
  </si>
  <si>
    <t>CNY</t>
  </si>
  <si>
    <t>LEE/YOON YOUNG</t>
  </si>
  <si>
    <t>CA9812240116CNY-H</t>
  </si>
  <si>
    <t>未提现</t>
  </si>
  <si>
    <t>携程开票</t>
  </si>
  <si>
    <t xml:space="preserve">	</t>
  </si>
  <si>
    <t xml:space="preserve">HBM251-729	</t>
  </si>
  <si>
    <t xml:space="preserve">999226194100086	</t>
  </si>
  <si>
    <t>[圣费尔南多]光环和谐酒店(Aureo La Union)(111712955)</t>
  </si>
  <si>
    <t>豪华房(至少提前7天预订)&lt;双人入住&gt;&lt;双早&gt;</t>
  </si>
  <si>
    <t>Castillo/Maryflor,Castillo/Maryflor</t>
  </si>
  <si>
    <t xml:space="preserve">161659	</t>
  </si>
  <si>
    <t xml:space="preserve">999226779742591	</t>
  </si>
  <si>
    <t>[拉普拉普]蓝水马里巴哥海滩度假村(Bluewater Maribago Beach Resort)(102318645)</t>
  </si>
  <si>
    <t>阿玛玛水疗套房(至少连住2晚及以上)&lt;特价大促销&gt;&lt;四人入住&gt;&lt;早餐&gt;</t>
  </si>
  <si>
    <t>Myeong/Hanna,Myeong/Hanna,Myeong/Hanna</t>
  </si>
  <si>
    <t xml:space="preserve">144413	</t>
  </si>
  <si>
    <t xml:space="preserve">999227185452983	</t>
  </si>
  <si>
    <t>豪华房(连住3晚及以上)&lt;特价大促销&gt;&lt;三人入住&gt;&lt;早餐&gt;</t>
  </si>
  <si>
    <t>GONG/HAJEONG</t>
  </si>
  <si>
    <t xml:space="preserve">HBM251-1197	</t>
  </si>
  <si>
    <t xml:space="preserve">999227192795091	</t>
  </si>
  <si>
    <t>[邦劳]保和省BE豪华度假酒店(BE Grand Resort, Bohol)(110656942)</t>
  </si>
  <si>
    <t>森林景豪华房(至少连住2晚及以上)&lt;特惠专享&gt;&lt;双人入住&gt;&lt;双早&gt;</t>
  </si>
  <si>
    <t>park/inye,park/inye</t>
  </si>
  <si>
    <t xml:space="preserve">64876	</t>
  </si>
  <si>
    <t xml:space="preserve">999227285448560	</t>
  </si>
  <si>
    <t>[圣费尔南多]拉乌尼翁奥利欧度假村(Aureo La Union)(111712955)</t>
  </si>
  <si>
    <t>豪华房(至少提前7天预订)&lt;三人入住&gt;&lt;早餐&gt;</t>
  </si>
  <si>
    <t>Aguirre/Annklen,Aguirre/Annklen,Aguirre/Annklen,Aguirre/Annklen,Aguirre/Annklen,Aguirre/Annklen</t>
  </si>
  <si>
    <t xml:space="preserve">166049,166050	</t>
  </si>
  <si>
    <t xml:space="preserve">999227344331578	</t>
  </si>
  <si>
    <t>KIM/HYUNJIN,JUNG/MIHEE</t>
  </si>
  <si>
    <t xml:space="preserve">999227399461965	</t>
  </si>
  <si>
    <t>尊贵房(直通泳池)(连住3晚及以上)&lt;特价大促销&gt;&lt;三人入住&gt;&lt;早餐&gt;</t>
  </si>
  <si>
    <t>Kim/Bom</t>
  </si>
  <si>
    <t xml:space="preserve">999228318570530	</t>
  </si>
  <si>
    <t>[普吉岛]普吉假日酒店(Holiday Inn Resort Phuket, an IHG Hotel)(17139759)</t>
  </si>
  <si>
    <t>标准房(连住4晚及以上)&lt;双人入住&gt;&lt;中宾&gt;&lt;双早&gt;</t>
  </si>
  <si>
    <t>CANG/YANJUN</t>
  </si>
  <si>
    <t xml:space="preserve">21401300	</t>
  </si>
  <si>
    <t xml:space="preserve">999228354093174	</t>
  </si>
  <si>
    <t>SOUNG/EUNJOO</t>
  </si>
  <si>
    <t xml:space="preserve">999228367345229	</t>
  </si>
  <si>
    <t>阿玛玛水疗套房(至少连住2晚及以上)&lt;特价大促销&gt;&lt;双人入住&gt;&lt;双早&gt;</t>
  </si>
  <si>
    <t>GOTO/TOMOKO</t>
  </si>
  <si>
    <t xml:space="preserve">149705	</t>
  </si>
  <si>
    <t xml:space="preserve">999228495141852	</t>
  </si>
  <si>
    <t>[拉普拉普]种植园湾水疗度假村(Plantation Bay Resort and Spa)(53934322)</t>
  </si>
  <si>
    <t>池畔房(至少连住2晚及以上)&lt;限量特价&gt;&lt;双人入住&gt;&lt;仅适用韩国客人&gt;&lt;双早&gt;</t>
  </si>
  <si>
    <t>Choi/Hyeokjin</t>
  </si>
  <si>
    <t xml:space="preserve">1401455	</t>
  </si>
  <si>
    <t xml:space="preserve">999228512569148	</t>
  </si>
  <si>
    <t>[长滩岛]长滩岛区酒店(The District Boracay)(113004306)</t>
  </si>
  <si>
    <t>豪华两张大床房(至少连住2晚及以上)&lt;限量特价&gt;&lt;双人入住&gt;&lt;双早&gt;</t>
  </si>
  <si>
    <t>McLaughlin/Ivan,McLaughlin/Ivan</t>
  </si>
  <si>
    <t xml:space="preserve">9913406	</t>
  </si>
  <si>
    <t xml:space="preserve">999228521183791	</t>
  </si>
  <si>
    <t>Alday/Frederick,Alday/Frederick</t>
  </si>
  <si>
    <t xml:space="preserve">9905901/9905902	</t>
  </si>
  <si>
    <t xml:space="preserve">999228523182504	</t>
  </si>
  <si>
    <t>HAN/SUMIN</t>
  </si>
  <si>
    <t xml:space="preserve">150818	</t>
  </si>
  <si>
    <t>，</t>
  </si>
  <si>
    <t>A240117095611481</t>
  </si>
  <si>
    <t>CNY / HKD 当前参考汇率: 1.084339962</t>
  </si>
  <si>
    <t>总计： 96329 CNY/
104453.38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</si>
  <si>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</si>
  <si>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</si>
  <si>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</si>
  <si>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</si>
  <si>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</si>
  <si>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</si>
  <si>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</si>
  <si>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</si>
  <si>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</si>
  <si>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</si>
  <si>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</si>
  <si>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</si>
  <si>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</si>
  <si>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</si>
  <si>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</si>
  <si>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</si>
  <si>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</si>
  <si>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</si>
  <si>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</si>
  <si>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2023-07-26</t>
  </si>
  <si>
    <t>3685247</t>
  </si>
  <si>
    <t>阿罗纳海滩赫纳度假村</t>
  </si>
  <si>
    <t>2024-01-08</t>
  </si>
  <si>
    <t>2024-01-13</t>
  </si>
  <si>
    <t>退房日半月结</t>
  </si>
  <si>
    <t>7945.00</t>
  </si>
  <si>
    <t>RMB</t>
  </si>
  <si>
    <t>0</t>
  </si>
  <si>
    <t>0.00</t>
  </si>
  <si>
    <t>wisdom(携程)</t>
  </si>
  <si>
    <t>01.010189</t>
  </si>
  <si>
    <t>2023-07-26 11:19:18</t>
  </si>
  <si>
    <t>否</t>
  </si>
  <si>
    <t>汇智国际旅游发展有限公司</t>
  </si>
  <si>
    <t>直采</t>
  </si>
  <si>
    <t>菲律宾</t>
  </si>
  <si>
    <t>2023-08-20</t>
  </si>
  <si>
    <t>3811847</t>
  </si>
  <si>
    <t>拉乌尼翁奥利欧度假村</t>
  </si>
  <si>
    <t>Castillo Maryflor</t>
  </si>
  <si>
    <t>2024-01-05</t>
  </si>
  <si>
    <t>2024-01-07</t>
  </si>
  <si>
    <t>2800.00</t>
  </si>
  <si>
    <t>2023-08-21 16:56:34</t>
  </si>
  <si>
    <t>2023-09-14</t>
  </si>
  <si>
    <t>3930814</t>
  </si>
  <si>
    <t>宿务迈瑞柏高碧海度假村</t>
  </si>
  <si>
    <t>Myeong Hanna</t>
  </si>
  <si>
    <t>2023-12-29</t>
  </si>
  <si>
    <t>2024-01-01</t>
  </si>
  <si>
    <t>9392.00</t>
  </si>
  <si>
    <t>2023-09-18 10:05:12</t>
  </si>
  <si>
    <t>2023-10-03</t>
  </si>
  <si>
    <t>4017484</t>
  </si>
  <si>
    <t>GONG HAJEONG</t>
  </si>
  <si>
    <t>2024-01-04</t>
  </si>
  <si>
    <t>5998.00</t>
  </si>
  <si>
    <t>2023-10-08 14:46:08</t>
  </si>
  <si>
    <t>2023-10-05</t>
  </si>
  <si>
    <t>4024797</t>
  </si>
  <si>
    <t>薄荷岛隆重度假村</t>
  </si>
  <si>
    <t>2024-01-12</t>
  </si>
  <si>
    <t>2024-01-15</t>
  </si>
  <si>
    <t>2668.00</t>
  </si>
  <si>
    <t>2023-10-16 17:11:17</t>
  </si>
  <si>
    <t>2023-10-07</t>
  </si>
  <si>
    <t>4033626</t>
  </si>
  <si>
    <t>Aguirre Annklen,Aguirre Annklen,Aguirre Annklen,Aguirre Annklen,Aguirre Annklen,Aguirre Annklen</t>
  </si>
  <si>
    <t>3332.00</t>
  </si>
  <si>
    <t>2023-10-08 17:59:26</t>
  </si>
  <si>
    <t>2023-10-12</t>
  </si>
  <si>
    <t>4057990</t>
  </si>
  <si>
    <t>2024-01-02</t>
  </si>
  <si>
    <t>2664.00</t>
  </si>
  <si>
    <t>2023-10-16 17:14:25</t>
  </si>
  <si>
    <t>2023-10-14</t>
  </si>
  <si>
    <t>4069033</t>
  </si>
  <si>
    <t>Kim Bom</t>
  </si>
  <si>
    <t>2024-01-09</t>
  </si>
  <si>
    <t>2024-01-14</t>
  </si>
  <si>
    <t>11273.00</t>
  </si>
  <si>
    <t>2023-10-16 20:39:33</t>
  </si>
  <si>
    <t>2023-11-04</t>
  </si>
  <si>
    <t>4191858</t>
  </si>
  <si>
    <t>普吉假日酒店 (政府卫生认证)</t>
  </si>
  <si>
    <t>7020.00</t>
  </si>
  <si>
    <t>2023-11-04 18:18:46</t>
  </si>
  <si>
    <t>泰国</t>
  </si>
  <si>
    <t>2023-11-07</t>
  </si>
  <si>
    <t>4210157</t>
  </si>
  <si>
    <t>2024-01-11</t>
  </si>
  <si>
    <t>3778.00</t>
  </si>
  <si>
    <t>2023-11-07 18:53:58</t>
  </si>
  <si>
    <t>2023-11-08</t>
  </si>
  <si>
    <t>4218291</t>
  </si>
  <si>
    <t>2023-12-31</t>
  </si>
  <si>
    <t>4700.00</t>
  </si>
  <si>
    <t>2023-11-09 14:08:32</t>
  </si>
  <si>
    <t>2023-11-16</t>
  </si>
  <si>
    <t>4263964</t>
  </si>
  <si>
    <t>种植园湾水疗度假村</t>
  </si>
  <si>
    <t>2023-12-30</t>
  </si>
  <si>
    <t>9205.00</t>
  </si>
  <si>
    <t>2023-11-17 15:15:22</t>
  </si>
  <si>
    <t>2023-11-17</t>
  </si>
  <si>
    <t>4269666</t>
  </si>
  <si>
    <t>区域长滩岛酒店</t>
  </si>
  <si>
    <t>McLaughlin Ivan</t>
  </si>
  <si>
    <t>3800.00</t>
  </si>
  <si>
    <t>2023-11-24 12:21:15</t>
  </si>
  <si>
    <t>2023-11-18</t>
  </si>
  <si>
    <t>4271671</t>
  </si>
  <si>
    <t>2023-12-26</t>
  </si>
  <si>
    <t>16532.00</t>
  </si>
  <si>
    <t>2023-11-18 08:39:50</t>
  </si>
  <si>
    <t>4271804</t>
  </si>
  <si>
    <t>5222.00</t>
  </si>
  <si>
    <t>2023-11-20 11:45:37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</si>
</sst>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13</xdr:col>
      <xdr:colOff>542925</xdr:colOff>
      <xdr:row>60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0298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45299</v>
      </c>
      <c r="G2" s="6">
        <v>45304</v>
      </c>
      <c r="H2" s="4">
        <v>1</v>
      </c>
      <c r="I2" s="4">
        <v>5</v>
      </c>
      <c r="J2" s="4">
        <v>5</v>
      </c>
      <c r="K2" s="4" t="s">
        <v>30</v>
      </c>
      <c r="L2" s="4">
        <v>7945</v>
      </c>
      <c r="M2" s="4">
        <v>7945</v>
      </c>
      <c r="N2" s="4" t="s">
        <v>31</v>
      </c>
      <c r="O2" s="4" t="s">
        <v>32</v>
      </c>
      <c r="P2" s="4" t="s">
        <v>33</v>
      </c>
      <c r="Q2" s="4">
        <v>0</v>
      </c>
      <c r="R2" s="7">
        <v>45133</v>
      </c>
      <c r="S2" s="6">
        <v>45307</v>
      </c>
      <c r="T2" s="4" t="s">
        <v>34</v>
      </c>
      <c r="U2" s="4">
        <v>7945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45296</v>
      </c>
      <c r="G3" s="6">
        <v>45298</v>
      </c>
      <c r="H3" s="4">
        <v>1</v>
      </c>
      <c r="I3" s="4">
        <v>2</v>
      </c>
      <c r="J3" s="4">
        <v>2</v>
      </c>
      <c r="K3" s="4" t="s">
        <v>30</v>
      </c>
      <c r="L3" s="4">
        <v>2800</v>
      </c>
      <c r="M3" s="4">
        <v>2800</v>
      </c>
      <c r="N3" s="4" t="s">
        <v>40</v>
      </c>
      <c r="O3" s="4" t="s">
        <v>32</v>
      </c>
      <c r="P3" s="4" t="s">
        <v>33</v>
      </c>
      <c r="Q3" s="4">
        <v>0</v>
      </c>
      <c r="R3" s="7">
        <v>45158</v>
      </c>
      <c r="S3" s="6">
        <v>45307</v>
      </c>
      <c r="T3" s="4" t="s">
        <v>34</v>
      </c>
      <c r="U3" s="4">
        <v>2800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45289</v>
      </c>
      <c r="G4" s="6">
        <v>45292</v>
      </c>
      <c r="H4" s="4">
        <v>1</v>
      </c>
      <c r="I4" s="4">
        <v>3</v>
      </c>
      <c r="J4" s="4">
        <v>3</v>
      </c>
      <c r="K4" s="4" t="s">
        <v>30</v>
      </c>
      <c r="L4" s="4">
        <v>9392</v>
      </c>
      <c r="M4" s="4">
        <v>9392</v>
      </c>
      <c r="N4" s="4" t="s">
        <v>45</v>
      </c>
      <c r="O4" s="4" t="s">
        <v>32</v>
      </c>
      <c r="P4" s="4" t="s">
        <v>33</v>
      </c>
      <c r="Q4" s="4">
        <v>0</v>
      </c>
      <c r="R4" s="7">
        <v>45183</v>
      </c>
      <c r="S4" s="6">
        <v>45307</v>
      </c>
      <c r="T4" s="4" t="s">
        <v>34</v>
      </c>
      <c r="U4" s="4">
        <v>9392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28</v>
      </c>
      <c r="E5" s="4" t="s">
        <v>48</v>
      </c>
      <c r="F5" s="6">
        <v>45292</v>
      </c>
      <c r="G5" s="6">
        <v>45295</v>
      </c>
      <c r="H5" s="4">
        <v>1</v>
      </c>
      <c r="I5" s="4">
        <v>3</v>
      </c>
      <c r="J5" s="4">
        <v>3</v>
      </c>
      <c r="K5" s="4" t="s">
        <v>30</v>
      </c>
      <c r="L5" s="4">
        <v>5998</v>
      </c>
      <c r="M5" s="4">
        <v>5998</v>
      </c>
      <c r="N5" s="4" t="s">
        <v>49</v>
      </c>
      <c r="O5" s="4" t="s">
        <v>32</v>
      </c>
      <c r="P5" s="4" t="s">
        <v>33</v>
      </c>
      <c r="Q5" s="4">
        <v>0</v>
      </c>
      <c r="R5" s="7">
        <v>45202</v>
      </c>
      <c r="S5" s="6">
        <v>45307</v>
      </c>
      <c r="T5" s="4" t="s">
        <v>34</v>
      </c>
      <c r="U5" s="4">
        <v>5998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45303</v>
      </c>
      <c r="G6" s="6">
        <v>45306</v>
      </c>
      <c r="H6" s="4">
        <v>1</v>
      </c>
      <c r="I6" s="4">
        <v>3</v>
      </c>
      <c r="J6" s="4">
        <v>3</v>
      </c>
      <c r="K6" s="4" t="s">
        <v>30</v>
      </c>
      <c r="L6" s="4">
        <v>2668</v>
      </c>
      <c r="M6" s="4">
        <v>2668</v>
      </c>
      <c r="N6" s="4" t="s">
        <v>54</v>
      </c>
      <c r="O6" s="4" t="s">
        <v>32</v>
      </c>
      <c r="P6" s="4" t="s">
        <v>33</v>
      </c>
      <c r="Q6" s="4">
        <v>0</v>
      </c>
      <c r="R6" s="7">
        <v>45204.0000115741</v>
      </c>
      <c r="S6" s="6">
        <v>45307</v>
      </c>
      <c r="T6" s="4" t="s">
        <v>34</v>
      </c>
      <c r="U6" s="4">
        <v>2668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45295</v>
      </c>
      <c r="G7" s="6">
        <v>45296</v>
      </c>
      <c r="H7" s="4">
        <v>2</v>
      </c>
      <c r="I7" s="4">
        <v>1</v>
      </c>
      <c r="J7" s="4">
        <v>2</v>
      </c>
      <c r="K7" s="4" t="s">
        <v>30</v>
      </c>
      <c r="L7" s="4">
        <v>3332</v>
      </c>
      <c r="M7" s="4">
        <v>3332</v>
      </c>
      <c r="N7" s="4" t="s">
        <v>59</v>
      </c>
      <c r="O7" s="4" t="s">
        <v>32</v>
      </c>
      <c r="P7" s="4" t="s">
        <v>33</v>
      </c>
      <c r="Q7" s="4">
        <v>0</v>
      </c>
      <c r="R7" s="7">
        <v>45206</v>
      </c>
      <c r="S7" s="6">
        <v>45307</v>
      </c>
      <c r="T7" s="4" t="s">
        <v>34</v>
      </c>
      <c r="U7" s="4">
        <v>3332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45293</v>
      </c>
      <c r="G8" s="6">
        <v>45296</v>
      </c>
      <c r="H8" s="4">
        <v>1</v>
      </c>
      <c r="I8" s="4">
        <v>3</v>
      </c>
      <c r="J8" s="4">
        <v>3</v>
      </c>
      <c r="K8" s="4" t="s">
        <v>30</v>
      </c>
      <c r="L8" s="4">
        <v>2664</v>
      </c>
      <c r="M8" s="4">
        <v>2664</v>
      </c>
      <c r="N8" s="4" t="s">
        <v>62</v>
      </c>
      <c r="O8" s="4" t="s">
        <v>32</v>
      </c>
      <c r="P8" s="4" t="s">
        <v>33</v>
      </c>
      <c r="Q8" s="4">
        <v>0</v>
      </c>
      <c r="R8" s="7">
        <v>45211</v>
      </c>
      <c r="S8" s="6">
        <v>45307</v>
      </c>
      <c r="T8" s="4" t="s">
        <v>34</v>
      </c>
      <c r="U8" s="4">
        <v>2664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28</v>
      </c>
      <c r="E9" s="4" t="s">
        <v>64</v>
      </c>
      <c r="F9" s="6">
        <v>45300</v>
      </c>
      <c r="G9" s="6">
        <v>45305</v>
      </c>
      <c r="H9" s="4">
        <v>1</v>
      </c>
      <c r="I9" s="4">
        <v>5</v>
      </c>
      <c r="J9" s="4">
        <v>5</v>
      </c>
      <c r="K9" s="4" t="s">
        <v>30</v>
      </c>
      <c r="L9" s="4">
        <v>11273</v>
      </c>
      <c r="M9" s="4">
        <v>11273</v>
      </c>
      <c r="N9" s="4" t="s">
        <v>65</v>
      </c>
      <c r="O9" s="4" t="s">
        <v>32</v>
      </c>
      <c r="P9" s="4" t="s">
        <v>33</v>
      </c>
      <c r="Q9" s="4">
        <v>0</v>
      </c>
      <c r="R9" s="7">
        <v>45213</v>
      </c>
      <c r="S9" s="6">
        <v>45307</v>
      </c>
      <c r="T9" s="4" t="s">
        <v>34</v>
      </c>
      <c r="U9" s="4">
        <v>11273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45289</v>
      </c>
      <c r="G10" s="6">
        <v>45293</v>
      </c>
      <c r="H10" s="4">
        <v>1</v>
      </c>
      <c r="I10" s="4">
        <v>4</v>
      </c>
      <c r="J10" s="4">
        <v>4</v>
      </c>
      <c r="K10" s="4" t="s">
        <v>30</v>
      </c>
      <c r="L10" s="4">
        <v>7020</v>
      </c>
      <c r="M10" s="4">
        <v>7020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45234.0000115741</v>
      </c>
      <c r="S10" s="6">
        <v>45307</v>
      </c>
      <c r="T10" s="4" t="s">
        <v>34</v>
      </c>
      <c r="U10" s="4">
        <v>7020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52</v>
      </c>
      <c r="E11" s="4" t="s">
        <v>53</v>
      </c>
      <c r="F11" s="6">
        <v>45302</v>
      </c>
      <c r="G11" s="6">
        <v>45306</v>
      </c>
      <c r="H11" s="4">
        <v>1</v>
      </c>
      <c r="I11" s="4">
        <v>4</v>
      </c>
      <c r="J11" s="4">
        <v>4</v>
      </c>
      <c r="K11" s="4" t="s">
        <v>30</v>
      </c>
      <c r="L11" s="4">
        <v>3778</v>
      </c>
      <c r="M11" s="4">
        <v>3778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45237.0000115741</v>
      </c>
      <c r="S11" s="6">
        <v>45307</v>
      </c>
      <c r="T11" s="4" t="s">
        <v>34</v>
      </c>
      <c r="U11" s="4">
        <v>3778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43</v>
      </c>
      <c r="E12" s="4" t="s">
        <v>74</v>
      </c>
      <c r="F12" s="6">
        <v>45291</v>
      </c>
      <c r="G12" s="6">
        <v>45293</v>
      </c>
      <c r="H12" s="4">
        <v>1</v>
      </c>
      <c r="I12" s="4">
        <v>2</v>
      </c>
      <c r="J12" s="4">
        <v>2</v>
      </c>
      <c r="K12" s="4" t="s">
        <v>30</v>
      </c>
      <c r="L12" s="4">
        <v>4700</v>
      </c>
      <c r="M12" s="4">
        <v>4700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45238.0000115741</v>
      </c>
      <c r="S12" s="6">
        <v>45307</v>
      </c>
      <c r="T12" s="4" t="s">
        <v>34</v>
      </c>
      <c r="U12" s="4">
        <v>4700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45290</v>
      </c>
      <c r="G13" s="6">
        <v>45293</v>
      </c>
      <c r="H13" s="4">
        <v>1</v>
      </c>
      <c r="I13" s="4">
        <v>3</v>
      </c>
      <c r="J13" s="4">
        <v>3</v>
      </c>
      <c r="K13" s="4" t="s">
        <v>30</v>
      </c>
      <c r="L13" s="4">
        <v>9205</v>
      </c>
      <c r="M13" s="4">
        <v>9205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45246</v>
      </c>
      <c r="S13" s="6">
        <v>45307</v>
      </c>
      <c r="T13" s="4" t="s">
        <v>34</v>
      </c>
      <c r="U13" s="4">
        <v>9205</v>
      </c>
      <c r="V13" s="4">
        <v>0</v>
      </c>
      <c r="W13" s="4">
        <v>0</v>
      </c>
      <c r="X13" s="4" t="s">
        <v>35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45290</v>
      </c>
      <c r="G14" s="6">
        <v>45293</v>
      </c>
      <c r="H14" s="4">
        <v>1</v>
      </c>
      <c r="I14" s="4">
        <v>3</v>
      </c>
      <c r="J14" s="4">
        <v>3</v>
      </c>
      <c r="K14" s="4" t="s">
        <v>30</v>
      </c>
      <c r="L14" s="4">
        <v>3800</v>
      </c>
      <c r="M14" s="4">
        <v>3800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45247</v>
      </c>
      <c r="S14" s="6">
        <v>45307</v>
      </c>
      <c r="T14" s="4" t="s">
        <v>34</v>
      </c>
      <c r="U14" s="4">
        <v>3800</v>
      </c>
      <c r="V14" s="4">
        <v>0</v>
      </c>
      <c r="W14" s="4">
        <v>0</v>
      </c>
      <c r="X14" s="4" t="s">
        <v>35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45286</v>
      </c>
      <c r="G15" s="6">
        <v>45293</v>
      </c>
      <c r="H15" s="4">
        <v>2</v>
      </c>
      <c r="I15" s="4">
        <v>7</v>
      </c>
      <c r="J15" s="4">
        <v>14</v>
      </c>
      <c r="K15" s="4" t="s">
        <v>30</v>
      </c>
      <c r="L15" s="4">
        <v>16532</v>
      </c>
      <c r="M15" s="4">
        <v>16532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45248.0000115741</v>
      </c>
      <c r="S15" s="6">
        <v>45307</v>
      </c>
      <c r="T15" s="4" t="s">
        <v>34</v>
      </c>
      <c r="U15" s="4">
        <v>16532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43</v>
      </c>
      <c r="E16" s="4" t="s">
        <v>74</v>
      </c>
      <c r="F16" s="6">
        <v>45290</v>
      </c>
      <c r="G16" s="6">
        <v>45292</v>
      </c>
      <c r="H16" s="4">
        <v>1</v>
      </c>
      <c r="I16" s="4">
        <v>2</v>
      </c>
      <c r="J16" s="4">
        <v>2</v>
      </c>
      <c r="K16" s="4" t="s">
        <v>30</v>
      </c>
      <c r="L16" s="4">
        <v>5222</v>
      </c>
      <c r="M16" s="4">
        <v>5222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45248.0000115741</v>
      </c>
      <c r="S16" s="6">
        <v>45307</v>
      </c>
      <c r="T16" s="4" t="s">
        <v>34</v>
      </c>
      <c r="U16" s="4">
        <v>5222</v>
      </c>
      <c r="V16" s="4">
        <v>0</v>
      </c>
      <c r="W16" s="4">
        <v>0</v>
      </c>
      <c r="X16" s="4" t="s">
        <v>35</v>
      </c>
      <c r="Y16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999225584183983</v>
      </c>
      <c r="B2" s="6">
        <v>45299</v>
      </c>
      <c r="C2" s="6">
        <v>45304</v>
      </c>
      <c r="D2" s="4">
        <v>7945</v>
      </c>
      <c r="E2" s="4" t="str">
        <f>VLOOKUP(A2,HOP!A:L,12,0)</f>
        <v>7945.00</v>
      </c>
      <c r="F2" s="4" t="str">
        <f>VLOOKUP(A2,HOP!A:C,3,0)</f>
        <v>3685247</v>
      </c>
      <c r="G2" s="4">
        <f>D2-E2</f>
        <v>0</v>
      </c>
      <c r="H2" s="4" t="str">
        <f>$H$1&amp;F2</f>
        <v>，3685247</v>
      </c>
      <c r="I2" s="4" t="str">
        <f>VLOOKUP(A2,HOP!A:U,21,0)</f>
        <v>直采</v>
      </c>
    </row>
    <row r="3" s="4" customFormat="1" spans="1:9">
      <c r="A3" s="5">
        <v>999226194100086</v>
      </c>
      <c r="B3" s="6">
        <v>45296</v>
      </c>
      <c r="C3" s="6">
        <v>45298</v>
      </c>
      <c r="D3" s="4">
        <v>2800</v>
      </c>
      <c r="E3" s="4" t="str">
        <f>VLOOKUP(A3,HOP!A:L,12,0)</f>
        <v>2800.00</v>
      </c>
      <c r="F3" s="4" t="str">
        <f>VLOOKUP(A3,HOP!A:C,3,0)</f>
        <v>3811847</v>
      </c>
      <c r="G3" s="4">
        <f t="shared" ref="G3:G16" si="0">D3-E3</f>
        <v>0</v>
      </c>
      <c r="H3" s="4" t="str">
        <f t="shared" ref="H3:H16" si="1">$H$1&amp;F3</f>
        <v>，3811847</v>
      </c>
      <c r="I3" s="4" t="str">
        <f>VLOOKUP(A3,HOP!A:U,21,0)</f>
        <v>直采</v>
      </c>
    </row>
    <row r="4" s="4" customFormat="1" spans="1:9">
      <c r="A4" s="5">
        <v>999226779742591</v>
      </c>
      <c r="B4" s="6">
        <v>45289</v>
      </c>
      <c r="C4" s="6">
        <v>45292</v>
      </c>
      <c r="D4" s="4">
        <v>9392</v>
      </c>
      <c r="E4" s="4" t="str">
        <f>VLOOKUP(A4,HOP!A:L,12,0)</f>
        <v>9392.00</v>
      </c>
      <c r="F4" s="4" t="str">
        <f>VLOOKUP(A4,HOP!A:C,3,0)</f>
        <v>3930814</v>
      </c>
      <c r="G4" s="4">
        <f t="shared" si="0"/>
        <v>0</v>
      </c>
      <c r="H4" s="4" t="str">
        <f t="shared" si="1"/>
        <v>，3930814</v>
      </c>
      <c r="I4" s="4" t="str">
        <f>VLOOKUP(A4,HOP!A:U,21,0)</f>
        <v>直采</v>
      </c>
    </row>
    <row r="5" s="4" customFormat="1" spans="1:9">
      <c r="A5" s="5">
        <v>999227185452983</v>
      </c>
      <c r="B5" s="6">
        <v>45292</v>
      </c>
      <c r="C5" s="6">
        <v>45295</v>
      </c>
      <c r="D5" s="4">
        <v>5998</v>
      </c>
      <c r="E5" s="4" t="str">
        <f>VLOOKUP(A5,HOP!A:L,12,0)</f>
        <v>5998.00</v>
      </c>
      <c r="F5" s="4" t="str">
        <f>VLOOKUP(A5,HOP!A:C,3,0)</f>
        <v>4017484</v>
      </c>
      <c r="G5" s="4">
        <f t="shared" si="0"/>
        <v>0</v>
      </c>
      <c r="H5" s="4" t="str">
        <f t="shared" si="1"/>
        <v>，4017484</v>
      </c>
      <c r="I5" s="4" t="str">
        <f>VLOOKUP(A5,HOP!A:U,21,0)</f>
        <v>直采</v>
      </c>
    </row>
    <row r="6" s="4" customFormat="1" spans="1:9">
      <c r="A6" s="5">
        <v>999227192795091</v>
      </c>
      <c r="B6" s="6">
        <v>45303</v>
      </c>
      <c r="C6" s="6">
        <v>45306</v>
      </c>
      <c r="D6" s="4">
        <v>2668</v>
      </c>
      <c r="E6" s="4" t="str">
        <f>VLOOKUP(A6,HOP!A:L,12,0)</f>
        <v>2668.00</v>
      </c>
      <c r="F6" s="4" t="str">
        <f>VLOOKUP(A6,HOP!A:C,3,0)</f>
        <v>4024797</v>
      </c>
      <c r="G6" s="4">
        <f t="shared" si="0"/>
        <v>0</v>
      </c>
      <c r="H6" s="4" t="str">
        <f t="shared" si="1"/>
        <v>，4024797</v>
      </c>
      <c r="I6" s="4" t="str">
        <f>VLOOKUP(A6,HOP!A:U,21,0)</f>
        <v>直采</v>
      </c>
    </row>
    <row r="7" s="4" customFormat="1" spans="1:9">
      <c r="A7" s="5">
        <v>999227285448560</v>
      </c>
      <c r="B7" s="6">
        <v>45295</v>
      </c>
      <c r="C7" s="6">
        <v>45296</v>
      </c>
      <c r="D7" s="4">
        <v>3332</v>
      </c>
      <c r="E7" s="4" t="str">
        <f>VLOOKUP(A7,HOP!A:L,12,0)</f>
        <v>3332.00</v>
      </c>
      <c r="F7" s="4" t="str">
        <f>VLOOKUP(A7,HOP!A:C,3,0)</f>
        <v>4033626</v>
      </c>
      <c r="G7" s="4">
        <f t="shared" si="0"/>
        <v>0</v>
      </c>
      <c r="H7" s="4" t="str">
        <f t="shared" si="1"/>
        <v>，4033626</v>
      </c>
      <c r="I7" s="4" t="str">
        <f>VLOOKUP(A7,HOP!A:U,21,0)</f>
        <v>直采</v>
      </c>
    </row>
    <row r="8" s="4" customFormat="1" spans="1:9">
      <c r="A8" s="5">
        <v>999227344331578</v>
      </c>
      <c r="B8" s="6">
        <v>45293</v>
      </c>
      <c r="C8" s="6">
        <v>45296</v>
      </c>
      <c r="D8" s="4">
        <v>2664</v>
      </c>
      <c r="E8" s="4" t="str">
        <f>VLOOKUP(A8,HOP!A:L,12,0)</f>
        <v>2664.00</v>
      </c>
      <c r="F8" s="4" t="str">
        <f>VLOOKUP(A8,HOP!A:C,3,0)</f>
        <v>4057990</v>
      </c>
      <c r="G8" s="4">
        <f t="shared" si="0"/>
        <v>0</v>
      </c>
      <c r="H8" s="4" t="str">
        <f t="shared" si="1"/>
        <v>，4057990</v>
      </c>
      <c r="I8" s="4" t="str">
        <f>VLOOKUP(A8,HOP!A:U,21,0)</f>
        <v>直采</v>
      </c>
    </row>
    <row r="9" s="4" customFormat="1" spans="1:9">
      <c r="A9" s="5">
        <v>999227399461965</v>
      </c>
      <c r="B9" s="6">
        <v>45300</v>
      </c>
      <c r="C9" s="6">
        <v>45305</v>
      </c>
      <c r="D9" s="4">
        <v>11273</v>
      </c>
      <c r="E9" s="4" t="str">
        <f>VLOOKUP(A9,HOP!A:L,12,0)</f>
        <v>11273.00</v>
      </c>
      <c r="F9" s="4" t="str">
        <f>VLOOKUP(A9,HOP!A:C,3,0)</f>
        <v>4069033</v>
      </c>
      <c r="G9" s="4">
        <f t="shared" si="0"/>
        <v>0</v>
      </c>
      <c r="H9" s="4" t="str">
        <f t="shared" si="1"/>
        <v>，4069033</v>
      </c>
      <c r="I9" s="4" t="str">
        <f>VLOOKUP(A9,HOP!A:U,21,0)</f>
        <v>直采</v>
      </c>
    </row>
    <row r="10" s="4" customFormat="1" spans="1:9">
      <c r="A10" s="5">
        <v>999228318570530</v>
      </c>
      <c r="B10" s="6">
        <v>45289</v>
      </c>
      <c r="C10" s="6">
        <v>45293</v>
      </c>
      <c r="D10" s="4">
        <v>7020</v>
      </c>
      <c r="E10" s="4" t="str">
        <f>VLOOKUP(A10,HOP!A:L,12,0)</f>
        <v>7020.00</v>
      </c>
      <c r="F10" s="4" t="str">
        <f>VLOOKUP(A10,HOP!A:C,3,0)</f>
        <v>4191858</v>
      </c>
      <c r="G10" s="4">
        <f t="shared" si="0"/>
        <v>0</v>
      </c>
      <c r="H10" s="4" t="str">
        <f t="shared" si="1"/>
        <v>，4191858</v>
      </c>
      <c r="I10" s="4" t="str">
        <f>VLOOKUP(A10,HOP!A:U,21,0)</f>
        <v>直采</v>
      </c>
    </row>
    <row r="11" s="4" customFormat="1" spans="1:9">
      <c r="A11" s="5">
        <v>999228354093174</v>
      </c>
      <c r="B11" s="6">
        <v>45302</v>
      </c>
      <c r="C11" s="6">
        <v>45306</v>
      </c>
      <c r="D11" s="4">
        <v>3778</v>
      </c>
      <c r="E11" s="4" t="str">
        <f>VLOOKUP(A11,HOP!A:L,12,0)</f>
        <v>3778.00</v>
      </c>
      <c r="F11" s="4" t="str">
        <f>VLOOKUP(A11,HOP!A:C,3,0)</f>
        <v>4210157</v>
      </c>
      <c r="G11" s="4">
        <f t="shared" si="0"/>
        <v>0</v>
      </c>
      <c r="H11" s="4" t="str">
        <f t="shared" si="1"/>
        <v>，4210157</v>
      </c>
      <c r="I11" s="4" t="str">
        <f>VLOOKUP(A11,HOP!A:U,21,0)</f>
        <v>直采</v>
      </c>
    </row>
    <row r="12" s="4" customFormat="1" spans="1:9">
      <c r="A12" s="5">
        <v>999228367345229</v>
      </c>
      <c r="B12" s="6">
        <v>45291</v>
      </c>
      <c r="C12" s="6">
        <v>45293</v>
      </c>
      <c r="D12" s="4">
        <v>4700</v>
      </c>
      <c r="E12" s="4" t="str">
        <f>VLOOKUP(A12,HOP!A:L,12,0)</f>
        <v>4700.00</v>
      </c>
      <c r="F12" s="4" t="str">
        <f>VLOOKUP(A12,HOP!A:C,3,0)</f>
        <v>4218291</v>
      </c>
      <c r="G12" s="4">
        <f t="shared" si="0"/>
        <v>0</v>
      </c>
      <c r="H12" s="4" t="str">
        <f t="shared" si="1"/>
        <v>，4218291</v>
      </c>
      <c r="I12" s="4" t="str">
        <f>VLOOKUP(A12,HOP!A:U,21,0)</f>
        <v>直采</v>
      </c>
    </row>
    <row r="13" s="4" customFormat="1" spans="1:9">
      <c r="A13" s="5">
        <v>999228495141852</v>
      </c>
      <c r="B13" s="6">
        <v>45290</v>
      </c>
      <c r="C13" s="6">
        <v>45293</v>
      </c>
      <c r="D13" s="4">
        <v>9205</v>
      </c>
      <c r="E13" s="4" t="str">
        <f>VLOOKUP(A13,HOP!A:L,12,0)</f>
        <v>9205.00</v>
      </c>
      <c r="F13" s="4" t="str">
        <f>VLOOKUP(A13,HOP!A:C,3,0)</f>
        <v>4263964</v>
      </c>
      <c r="G13" s="4">
        <f t="shared" si="0"/>
        <v>0</v>
      </c>
      <c r="H13" s="4" t="str">
        <f t="shared" si="1"/>
        <v>，4263964</v>
      </c>
      <c r="I13" s="4" t="str">
        <f>VLOOKUP(A13,HOP!A:U,21,0)</f>
        <v>直采</v>
      </c>
    </row>
    <row r="14" s="4" customFormat="1" spans="1:9">
      <c r="A14" s="5">
        <v>999228512569148</v>
      </c>
      <c r="B14" s="6">
        <v>45290</v>
      </c>
      <c r="C14" s="6">
        <v>45293</v>
      </c>
      <c r="D14" s="4">
        <v>3800</v>
      </c>
      <c r="E14" s="4" t="str">
        <f>VLOOKUP(A14,HOP!A:L,12,0)</f>
        <v>3800.00</v>
      </c>
      <c r="F14" s="4" t="str">
        <f>VLOOKUP(A14,HOP!A:C,3,0)</f>
        <v>4269666</v>
      </c>
      <c r="G14" s="4">
        <f t="shared" si="0"/>
        <v>0</v>
      </c>
      <c r="H14" s="4" t="str">
        <f t="shared" si="1"/>
        <v>，4269666</v>
      </c>
      <c r="I14" s="4" t="str">
        <f>VLOOKUP(A14,HOP!A:U,21,0)</f>
        <v>直采</v>
      </c>
    </row>
    <row r="15" s="4" customFormat="1" spans="1:9">
      <c r="A15" s="5">
        <v>999228521183791</v>
      </c>
      <c r="B15" s="6">
        <v>45286</v>
      </c>
      <c r="C15" s="6">
        <v>45293</v>
      </c>
      <c r="D15" s="4">
        <v>16532</v>
      </c>
      <c r="E15" s="4" t="str">
        <f>VLOOKUP(A15,HOP!A:L,12,0)</f>
        <v>16532.00</v>
      </c>
      <c r="F15" s="4" t="str">
        <f>VLOOKUP(A15,HOP!A:C,3,0)</f>
        <v>4271671</v>
      </c>
      <c r="G15" s="4">
        <f t="shared" si="0"/>
        <v>0</v>
      </c>
      <c r="H15" s="4" t="str">
        <f t="shared" si="1"/>
        <v>，4271671</v>
      </c>
      <c r="I15" s="4" t="str">
        <f>VLOOKUP(A15,HOP!A:U,21,0)</f>
        <v>直采</v>
      </c>
    </row>
    <row r="16" s="4" customFormat="1" spans="1:9">
      <c r="A16" s="5">
        <v>999228523182504</v>
      </c>
      <c r="B16" s="6">
        <v>45290</v>
      </c>
      <c r="C16" s="6">
        <v>45292</v>
      </c>
      <c r="D16" s="4">
        <v>5222</v>
      </c>
      <c r="E16" s="4" t="str">
        <f>VLOOKUP(A16,HOP!A:L,12,0)</f>
        <v>5222.00</v>
      </c>
      <c r="F16" s="4" t="str">
        <f>VLOOKUP(A16,HOP!A:C,3,0)</f>
        <v>4271804</v>
      </c>
      <c r="G16" s="4">
        <f t="shared" si="0"/>
        <v>0</v>
      </c>
      <c r="H16" s="4" t="str">
        <f t="shared" si="1"/>
        <v>，4271804</v>
      </c>
      <c r="I16" s="4" t="str">
        <f>VLOOKUP(A16,HOP!A:U,21,0)</f>
        <v>直采</v>
      </c>
    </row>
    <row r="18" spans="4:4">
      <c r="D18" s="4">
        <f>SUM(D2:D17)</f>
        <v>96329</v>
      </c>
    </row>
    <row r="23" spans="1:1">
      <c r="A23" s="4" t="s">
        <v>94</v>
      </c>
    </row>
    <row r="24" spans="1:1">
      <c r="A24" s="4" t="s">
        <v>95</v>
      </c>
    </row>
    <row r="25" spans="1:1">
      <c r="A25" s="4" t="s">
        <v>96</v>
      </c>
    </row>
  </sheetData>
  <autoFilter ref="A1:XFD1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999225584183983</v>
      </c>
      <c r="B2" s="1" t="s">
        <v>116</v>
      </c>
      <c r="C2" s="1" t="s">
        <v>117</v>
      </c>
      <c r="D2" s="1" t="s">
        <v>118</v>
      </c>
      <c r="E2" s="1" t="s">
        <v>31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122</v>
      </c>
      <c r="L2" s="1" t="s">
        <v>122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</row>
    <row r="3" s="1" customFormat="1" spans="1:22">
      <c r="A3" s="3">
        <v>999226194100086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  <c r="G3" s="1" t="s">
        <v>138</v>
      </c>
      <c r="H3" s="1" t="s">
        <v>121</v>
      </c>
      <c r="I3" s="1" t="s">
        <v>139</v>
      </c>
      <c r="J3" s="1" t="s">
        <v>123</v>
      </c>
      <c r="K3" s="1" t="s">
        <v>139</v>
      </c>
      <c r="L3" s="1" t="s">
        <v>139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140</v>
      </c>
      <c r="S3" s="1" t="s">
        <v>129</v>
      </c>
      <c r="T3" s="1" t="s">
        <v>130</v>
      </c>
      <c r="U3" s="1" t="s">
        <v>131</v>
      </c>
      <c r="V3" s="1" t="s">
        <v>132</v>
      </c>
    </row>
    <row r="4" s="1" customFormat="1" spans="1:22">
      <c r="A4" s="3">
        <v>999226779742591</v>
      </c>
      <c r="B4" s="1" t="s">
        <v>141</v>
      </c>
      <c r="C4" s="1" t="s">
        <v>142</v>
      </c>
      <c r="D4" s="1" t="s">
        <v>143</v>
      </c>
      <c r="E4" s="1" t="s">
        <v>144</v>
      </c>
      <c r="F4" s="1" t="s">
        <v>145</v>
      </c>
      <c r="G4" s="1" t="s">
        <v>146</v>
      </c>
      <c r="H4" s="1" t="s">
        <v>121</v>
      </c>
      <c r="I4" s="1" t="s">
        <v>147</v>
      </c>
      <c r="J4" s="1" t="s">
        <v>123</v>
      </c>
      <c r="K4" s="1" t="s">
        <v>147</v>
      </c>
      <c r="L4" s="1" t="s">
        <v>147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127</v>
      </c>
      <c r="R4" s="1" t="s">
        <v>148</v>
      </c>
      <c r="S4" s="1" t="s">
        <v>129</v>
      </c>
      <c r="T4" s="1" t="s">
        <v>130</v>
      </c>
      <c r="U4" s="1" t="s">
        <v>131</v>
      </c>
      <c r="V4" s="1" t="s">
        <v>132</v>
      </c>
    </row>
    <row r="5" s="1" customFormat="1" spans="1:22">
      <c r="A5" s="3">
        <v>999227185452983</v>
      </c>
      <c r="B5" s="1" t="s">
        <v>149</v>
      </c>
      <c r="C5" s="1" t="s">
        <v>150</v>
      </c>
      <c r="D5" s="1" t="s">
        <v>118</v>
      </c>
      <c r="E5" s="1" t="s">
        <v>151</v>
      </c>
      <c r="F5" s="1" t="s">
        <v>146</v>
      </c>
      <c r="G5" s="1" t="s">
        <v>152</v>
      </c>
      <c r="H5" s="1" t="s">
        <v>121</v>
      </c>
      <c r="I5" s="1" t="s">
        <v>153</v>
      </c>
      <c r="J5" s="1" t="s">
        <v>123</v>
      </c>
      <c r="K5" s="1" t="s">
        <v>153</v>
      </c>
      <c r="L5" s="1" t="s">
        <v>153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154</v>
      </c>
      <c r="S5" s="1" t="s">
        <v>129</v>
      </c>
      <c r="T5" s="1" t="s">
        <v>130</v>
      </c>
      <c r="U5" s="1" t="s">
        <v>131</v>
      </c>
      <c r="V5" s="1" t="s">
        <v>132</v>
      </c>
    </row>
    <row r="6" s="1" customFormat="1" spans="1:22">
      <c r="A6" s="3">
        <v>999227192795091</v>
      </c>
      <c r="B6" s="1" t="s">
        <v>155</v>
      </c>
      <c r="C6" s="1" t="s">
        <v>156</v>
      </c>
      <c r="D6" s="1" t="s">
        <v>157</v>
      </c>
      <c r="E6" s="1" t="s">
        <v>54</v>
      </c>
      <c r="F6" s="1" t="s">
        <v>158</v>
      </c>
      <c r="G6" s="1" t="s">
        <v>159</v>
      </c>
      <c r="H6" s="1" t="s">
        <v>121</v>
      </c>
      <c r="I6" s="1" t="s">
        <v>160</v>
      </c>
      <c r="J6" s="1" t="s">
        <v>123</v>
      </c>
      <c r="K6" s="1" t="s">
        <v>160</v>
      </c>
      <c r="L6" s="1" t="s">
        <v>160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161</v>
      </c>
      <c r="S6" s="1" t="s">
        <v>129</v>
      </c>
      <c r="T6" s="1" t="s">
        <v>130</v>
      </c>
      <c r="U6" s="1" t="s">
        <v>131</v>
      </c>
      <c r="V6" s="1" t="s">
        <v>132</v>
      </c>
    </row>
    <row r="7" s="1" customFormat="1" spans="1:22">
      <c r="A7" s="3">
        <v>999227285448560</v>
      </c>
      <c r="B7" s="1" t="s">
        <v>162</v>
      </c>
      <c r="C7" s="1" t="s">
        <v>163</v>
      </c>
      <c r="D7" s="1" t="s">
        <v>135</v>
      </c>
      <c r="E7" s="1" t="s">
        <v>164</v>
      </c>
      <c r="F7" s="1" t="s">
        <v>152</v>
      </c>
      <c r="G7" s="1" t="s">
        <v>137</v>
      </c>
      <c r="H7" s="1" t="s">
        <v>121</v>
      </c>
      <c r="I7" s="1" t="s">
        <v>165</v>
      </c>
      <c r="J7" s="1" t="s">
        <v>123</v>
      </c>
      <c r="K7" s="1" t="s">
        <v>165</v>
      </c>
      <c r="L7" s="1" t="s">
        <v>165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166</v>
      </c>
      <c r="S7" s="1" t="s">
        <v>129</v>
      </c>
      <c r="T7" s="1" t="s">
        <v>130</v>
      </c>
      <c r="U7" s="1" t="s">
        <v>131</v>
      </c>
      <c r="V7" s="1" t="s">
        <v>132</v>
      </c>
    </row>
    <row r="8" s="1" customFormat="1" spans="1:22">
      <c r="A8" s="3">
        <v>999227344331578</v>
      </c>
      <c r="B8" s="1" t="s">
        <v>167</v>
      </c>
      <c r="C8" s="1" t="s">
        <v>168</v>
      </c>
      <c r="D8" s="1" t="s">
        <v>157</v>
      </c>
      <c r="E8" s="1" t="s">
        <v>62</v>
      </c>
      <c r="F8" s="1" t="s">
        <v>169</v>
      </c>
      <c r="G8" s="1" t="s">
        <v>137</v>
      </c>
      <c r="H8" s="1" t="s">
        <v>121</v>
      </c>
      <c r="I8" s="1" t="s">
        <v>170</v>
      </c>
      <c r="J8" s="1" t="s">
        <v>123</v>
      </c>
      <c r="K8" s="1" t="s">
        <v>170</v>
      </c>
      <c r="L8" s="1" t="s">
        <v>170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171</v>
      </c>
      <c r="S8" s="1" t="s">
        <v>129</v>
      </c>
      <c r="T8" s="1" t="s">
        <v>130</v>
      </c>
      <c r="U8" s="1" t="s">
        <v>131</v>
      </c>
      <c r="V8" s="1" t="s">
        <v>132</v>
      </c>
    </row>
    <row r="9" s="1" customFormat="1" spans="1:22">
      <c r="A9" s="3">
        <v>999227399461965</v>
      </c>
      <c r="B9" s="1" t="s">
        <v>172</v>
      </c>
      <c r="C9" s="1" t="s">
        <v>173</v>
      </c>
      <c r="D9" s="1" t="s">
        <v>118</v>
      </c>
      <c r="E9" s="1" t="s">
        <v>174</v>
      </c>
      <c r="F9" s="1" t="s">
        <v>175</v>
      </c>
      <c r="G9" s="1" t="s">
        <v>176</v>
      </c>
      <c r="H9" s="1" t="s">
        <v>121</v>
      </c>
      <c r="I9" s="1" t="s">
        <v>177</v>
      </c>
      <c r="J9" s="1" t="s">
        <v>123</v>
      </c>
      <c r="K9" s="1" t="s">
        <v>177</v>
      </c>
      <c r="L9" s="1" t="s">
        <v>177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178</v>
      </c>
      <c r="S9" s="1" t="s">
        <v>129</v>
      </c>
      <c r="T9" s="1" t="s">
        <v>130</v>
      </c>
      <c r="U9" s="1" t="s">
        <v>131</v>
      </c>
      <c r="V9" s="1" t="s">
        <v>132</v>
      </c>
    </row>
    <row r="10" s="1" customFormat="1" spans="1:22">
      <c r="A10" s="3">
        <v>999228318570530</v>
      </c>
      <c r="B10" s="1" t="s">
        <v>179</v>
      </c>
      <c r="C10" s="1" t="s">
        <v>180</v>
      </c>
      <c r="D10" s="1" t="s">
        <v>181</v>
      </c>
      <c r="E10" s="1" t="s">
        <v>69</v>
      </c>
      <c r="F10" s="1" t="s">
        <v>145</v>
      </c>
      <c r="G10" s="1" t="s">
        <v>169</v>
      </c>
      <c r="H10" s="1" t="s">
        <v>121</v>
      </c>
      <c r="I10" s="1" t="s">
        <v>182</v>
      </c>
      <c r="J10" s="1" t="s">
        <v>123</v>
      </c>
      <c r="K10" s="1" t="s">
        <v>182</v>
      </c>
      <c r="L10" s="1" t="s">
        <v>182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127</v>
      </c>
      <c r="R10" s="1" t="s">
        <v>183</v>
      </c>
      <c r="S10" s="1" t="s">
        <v>129</v>
      </c>
      <c r="T10" s="1" t="s">
        <v>130</v>
      </c>
      <c r="U10" s="1" t="s">
        <v>131</v>
      </c>
      <c r="V10" s="1" t="s">
        <v>184</v>
      </c>
    </row>
    <row r="11" s="1" customFormat="1" spans="1:22">
      <c r="A11" s="3">
        <v>999228354093174</v>
      </c>
      <c r="B11" s="1" t="s">
        <v>185</v>
      </c>
      <c r="C11" s="1" t="s">
        <v>186</v>
      </c>
      <c r="D11" s="1" t="s">
        <v>157</v>
      </c>
      <c r="E11" s="1" t="s">
        <v>72</v>
      </c>
      <c r="F11" s="1" t="s">
        <v>187</v>
      </c>
      <c r="G11" s="1" t="s">
        <v>159</v>
      </c>
      <c r="H11" s="1" t="s">
        <v>121</v>
      </c>
      <c r="I11" s="1" t="s">
        <v>188</v>
      </c>
      <c r="J11" s="1" t="s">
        <v>123</v>
      </c>
      <c r="K11" s="1" t="s">
        <v>188</v>
      </c>
      <c r="L11" s="1" t="s">
        <v>188</v>
      </c>
      <c r="M11" s="1" t="s">
        <v>124</v>
      </c>
      <c r="N11" s="1" t="s">
        <v>124</v>
      </c>
      <c r="O11" s="1" t="s">
        <v>125</v>
      </c>
      <c r="P11" s="1" t="s">
        <v>126</v>
      </c>
      <c r="Q11" s="1" t="s">
        <v>127</v>
      </c>
      <c r="R11" s="1" t="s">
        <v>189</v>
      </c>
      <c r="S11" s="1" t="s">
        <v>129</v>
      </c>
      <c r="T11" s="1" t="s">
        <v>130</v>
      </c>
      <c r="U11" s="1" t="s">
        <v>131</v>
      </c>
      <c r="V11" s="1" t="s">
        <v>132</v>
      </c>
    </row>
    <row r="12" s="1" customFormat="1" spans="1:22">
      <c r="A12" s="3">
        <v>999228367345229</v>
      </c>
      <c r="B12" s="1" t="s">
        <v>190</v>
      </c>
      <c r="C12" s="1" t="s">
        <v>191</v>
      </c>
      <c r="D12" s="1" t="s">
        <v>143</v>
      </c>
      <c r="E12" s="1" t="s">
        <v>75</v>
      </c>
      <c r="F12" s="1" t="s">
        <v>192</v>
      </c>
      <c r="G12" s="1" t="s">
        <v>169</v>
      </c>
      <c r="H12" s="1" t="s">
        <v>121</v>
      </c>
      <c r="I12" s="1" t="s">
        <v>193</v>
      </c>
      <c r="J12" s="1" t="s">
        <v>123</v>
      </c>
      <c r="K12" s="1" t="s">
        <v>193</v>
      </c>
      <c r="L12" s="1" t="s">
        <v>193</v>
      </c>
      <c r="M12" s="1" t="s">
        <v>124</v>
      </c>
      <c r="N12" s="1" t="s">
        <v>124</v>
      </c>
      <c r="O12" s="1" t="s">
        <v>125</v>
      </c>
      <c r="P12" s="1" t="s">
        <v>126</v>
      </c>
      <c r="Q12" s="1" t="s">
        <v>127</v>
      </c>
      <c r="R12" s="1" t="s">
        <v>194</v>
      </c>
      <c r="S12" s="1" t="s">
        <v>129</v>
      </c>
      <c r="T12" s="1" t="s">
        <v>130</v>
      </c>
      <c r="U12" s="1" t="s">
        <v>131</v>
      </c>
      <c r="V12" s="1" t="s">
        <v>132</v>
      </c>
    </row>
    <row r="13" s="1" customFormat="1" spans="1:22">
      <c r="A13" s="3">
        <v>999228495141852</v>
      </c>
      <c r="B13" s="1" t="s">
        <v>195</v>
      </c>
      <c r="C13" s="1" t="s">
        <v>196</v>
      </c>
      <c r="D13" s="1" t="s">
        <v>197</v>
      </c>
      <c r="E13" s="1" t="s">
        <v>80</v>
      </c>
      <c r="F13" s="1" t="s">
        <v>198</v>
      </c>
      <c r="G13" s="1" t="s">
        <v>169</v>
      </c>
      <c r="H13" s="1" t="s">
        <v>121</v>
      </c>
      <c r="I13" s="1" t="s">
        <v>199</v>
      </c>
      <c r="J13" s="1" t="s">
        <v>123</v>
      </c>
      <c r="K13" s="1" t="s">
        <v>199</v>
      </c>
      <c r="L13" s="1" t="s">
        <v>199</v>
      </c>
      <c r="M13" s="1" t="s">
        <v>124</v>
      </c>
      <c r="N13" s="1" t="s">
        <v>124</v>
      </c>
      <c r="O13" s="1" t="s">
        <v>125</v>
      </c>
      <c r="P13" s="1" t="s">
        <v>126</v>
      </c>
      <c r="Q13" s="1" t="s">
        <v>127</v>
      </c>
      <c r="R13" s="1" t="s">
        <v>200</v>
      </c>
      <c r="S13" s="1" t="s">
        <v>129</v>
      </c>
      <c r="T13" s="1" t="s">
        <v>130</v>
      </c>
      <c r="U13" s="1" t="s">
        <v>131</v>
      </c>
      <c r="V13" s="1" t="s">
        <v>132</v>
      </c>
    </row>
    <row r="14" s="1" customFormat="1" spans="1:22">
      <c r="A14" s="3">
        <v>999228512569148</v>
      </c>
      <c r="B14" s="1" t="s">
        <v>201</v>
      </c>
      <c r="C14" s="1" t="s">
        <v>202</v>
      </c>
      <c r="D14" s="1" t="s">
        <v>203</v>
      </c>
      <c r="E14" s="1" t="s">
        <v>204</v>
      </c>
      <c r="F14" s="1" t="s">
        <v>198</v>
      </c>
      <c r="G14" s="1" t="s">
        <v>169</v>
      </c>
      <c r="H14" s="1" t="s">
        <v>121</v>
      </c>
      <c r="I14" s="1" t="s">
        <v>205</v>
      </c>
      <c r="J14" s="1" t="s">
        <v>123</v>
      </c>
      <c r="K14" s="1" t="s">
        <v>205</v>
      </c>
      <c r="L14" s="1" t="s">
        <v>205</v>
      </c>
      <c r="M14" s="1" t="s">
        <v>124</v>
      </c>
      <c r="N14" s="1" t="s">
        <v>124</v>
      </c>
      <c r="O14" s="1" t="s">
        <v>125</v>
      </c>
      <c r="P14" s="1" t="s">
        <v>126</v>
      </c>
      <c r="Q14" s="1" t="s">
        <v>127</v>
      </c>
      <c r="R14" s="1" t="s">
        <v>206</v>
      </c>
      <c r="S14" s="1" t="s">
        <v>129</v>
      </c>
      <c r="T14" s="1" t="s">
        <v>130</v>
      </c>
      <c r="U14" s="1" t="s">
        <v>131</v>
      </c>
      <c r="V14" s="1" t="s">
        <v>132</v>
      </c>
    </row>
    <row r="15" s="1" customFormat="1" spans="1:22">
      <c r="A15" s="3">
        <v>999228521183791</v>
      </c>
      <c r="B15" s="1" t="s">
        <v>207</v>
      </c>
      <c r="C15" s="1" t="s">
        <v>208</v>
      </c>
      <c r="D15" s="1" t="s">
        <v>203</v>
      </c>
      <c r="E15" s="1" t="s">
        <v>88</v>
      </c>
      <c r="F15" s="1" t="s">
        <v>209</v>
      </c>
      <c r="G15" s="1" t="s">
        <v>169</v>
      </c>
      <c r="H15" s="1" t="s">
        <v>121</v>
      </c>
      <c r="I15" s="1" t="s">
        <v>210</v>
      </c>
      <c r="J15" s="1" t="s">
        <v>123</v>
      </c>
      <c r="K15" s="1" t="s">
        <v>210</v>
      </c>
      <c r="L15" s="1" t="s">
        <v>210</v>
      </c>
      <c r="M15" s="1" t="s">
        <v>124</v>
      </c>
      <c r="N15" s="1" t="s">
        <v>124</v>
      </c>
      <c r="O15" s="1" t="s">
        <v>125</v>
      </c>
      <c r="P15" s="1" t="s">
        <v>126</v>
      </c>
      <c r="Q15" s="1" t="s">
        <v>127</v>
      </c>
      <c r="R15" s="1" t="s">
        <v>211</v>
      </c>
      <c r="S15" s="1" t="s">
        <v>129</v>
      </c>
      <c r="T15" s="1" t="s">
        <v>130</v>
      </c>
      <c r="U15" s="1" t="s">
        <v>131</v>
      </c>
      <c r="V15" s="1" t="s">
        <v>132</v>
      </c>
    </row>
    <row r="16" s="1" customFormat="1" spans="1:22">
      <c r="A16" s="3">
        <v>999228523182504</v>
      </c>
      <c r="B16" s="1" t="s">
        <v>207</v>
      </c>
      <c r="C16" s="1" t="s">
        <v>212</v>
      </c>
      <c r="D16" s="1" t="s">
        <v>143</v>
      </c>
      <c r="E16" s="1" t="s">
        <v>91</v>
      </c>
      <c r="F16" s="1" t="s">
        <v>198</v>
      </c>
      <c r="G16" s="1" t="s">
        <v>146</v>
      </c>
      <c r="H16" s="1" t="s">
        <v>121</v>
      </c>
      <c r="I16" s="1" t="s">
        <v>213</v>
      </c>
      <c r="J16" s="1" t="s">
        <v>123</v>
      </c>
      <c r="K16" s="1" t="s">
        <v>213</v>
      </c>
      <c r="L16" s="1" t="s">
        <v>213</v>
      </c>
      <c r="M16" s="1" t="s">
        <v>124</v>
      </c>
      <c r="N16" s="1" t="s">
        <v>124</v>
      </c>
      <c r="O16" s="1" t="s">
        <v>125</v>
      </c>
      <c r="P16" s="1" t="s">
        <v>126</v>
      </c>
      <c r="Q16" s="1" t="s">
        <v>127</v>
      </c>
      <c r="R16" s="1" t="s">
        <v>214</v>
      </c>
      <c r="S16" s="1" t="s">
        <v>129</v>
      </c>
      <c r="T16" s="1" t="s">
        <v>130</v>
      </c>
      <c r="U16" s="1" t="s">
        <v>131</v>
      </c>
      <c r="V16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2024-01-17T01:58:50Z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E1AEAAB83B39428BB486E110D2666FB4_12</vt:lpwstr>
  </property>
</Properties>
</file>