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<sst xmlns="http://schemas.openxmlformats.org/spreadsheetml/2006/main" count="965" uniqueCount="378">
  <si>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</si>
  <si>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</si>
  <si>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</si>
  <si>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</si>
  <si>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</si>
  <si>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</si>
  <si>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</si>
  <si>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</si>
  <si>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</si>
  <si>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</si>
  <si>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</si>
  <si>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</si>
  <si>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</si>
  <si>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</si>
  <si>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</si>
  <si>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</si>
  <si>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</si>
  <si>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</si>
  <si>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</si>
  <si>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</si>
  <si>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</si>
  <si>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</si>
  <si>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</si>
  <si>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</si>
  <si>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</si>
  <si>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999224193582608	</t>
  </si>
  <si>
    <t>Ctrip</t>
  </si>
  <si>
    <t>正常</t>
  </si>
  <si>
    <t>[曼谷]泰山曼谷酒店(Thaisun Bangkok Hotel)(90402574)</t>
  </si>
  <si>
    <t>高级双人床房&lt;2人入住&gt;&lt;不退款&gt;</t>
  </si>
  <si>
    <t>HKD</t>
  </si>
  <si>
    <t>LUPU/MONICA ALINA</t>
  </si>
  <si>
    <t>CA13030240118HKD</t>
  </si>
  <si>
    <t>未提现</t>
  </si>
  <si>
    <t>携程开票</t>
  </si>
  <si>
    <t xml:space="preserve">3384024	</t>
  </si>
  <si>
    <t xml:space="preserve">10353422	</t>
  </si>
  <si>
    <t xml:space="preserve">999226110819030	</t>
  </si>
  <si>
    <t>[曼谷]曼谷安納塔拉暹邏酒店(Anantara Siam Bangkok Hotel)(55269836)</t>
  </si>
  <si>
    <t>豪华房&lt;2人入住&gt;&lt;早餐&gt;</t>
  </si>
  <si>
    <t>LU/CONG,Cai/Rongbin</t>
  </si>
  <si>
    <t xml:space="preserve">3793348	</t>
  </si>
  <si>
    <t xml:space="preserve">	</t>
  </si>
  <si>
    <t xml:space="preserve">999226345524906	</t>
  </si>
  <si>
    <t>[普吉岛]普吉岛椰子乡村度假酒店(Coconut Village Resort Phuket)(55653118)</t>
  </si>
  <si>
    <t>标准房, 城市景观&lt;2人入住&gt;</t>
  </si>
  <si>
    <t>YABAGATA/ANDREY MAGRINI</t>
  </si>
  <si>
    <t xml:space="preserve">3834608	</t>
  </si>
  <si>
    <t xml:space="preserve">999226661984045	</t>
  </si>
  <si>
    <t>[新加坡]新加坡中国城凯贝丽酒店式服务公寓(Capri by Fraser, China Square / Singapore)(97601983)</t>
  </si>
  <si>
    <t>高级双床房&lt;2人入住&gt;</t>
  </si>
  <si>
    <t>HSUEH/PEIKUN</t>
  </si>
  <si>
    <t xml:space="preserve">3894333	</t>
  </si>
  <si>
    <t xml:space="preserve">7909SE047519	</t>
  </si>
  <si>
    <t xml:space="preserve">999226724225867	</t>
  </si>
  <si>
    <t>[罗马]特里维皇宫豪华酒店(Trevi Palace Luxury Inn)(55906979)</t>
  </si>
  <si>
    <t>经典双人房/双床房&lt;2人入住&gt;&lt;早餐&gt;</t>
  </si>
  <si>
    <t>CHOE/GANGROK,CHOE/GANGROK</t>
  </si>
  <si>
    <t xml:space="preserve">3905660	</t>
  </si>
  <si>
    <t>取消</t>
  </si>
  <si>
    <t xml:space="preserve">999226724527600	</t>
  </si>
  <si>
    <t>CHOE/GANG ROK,CHOE/GANG ROK</t>
  </si>
  <si>
    <t xml:space="preserve">3905877	</t>
  </si>
  <si>
    <t xml:space="preserve">999226898997458	</t>
  </si>
  <si>
    <t>[梅斯特]圣朱利亚诺酒店(Hotel San Giuliano)(110035486)</t>
  </si>
  <si>
    <t>雅致双人床或双床房&lt;2人入住&gt;&lt;早餐&gt;</t>
  </si>
  <si>
    <t>XIONG/XUECHUN,TU/WEIWEI</t>
  </si>
  <si>
    <t xml:space="preserve">3965073	</t>
  </si>
  <si>
    <t xml:space="preserve">999226901941806	</t>
  </si>
  <si>
    <t>[普吉岛]普吉岛秘密悬崖度假村(Secret Cliff Resort &amp; Restaurant)(55626130)</t>
  </si>
  <si>
    <t>海景高级别墅&lt;2人入住&gt;&lt;早餐&gt;</t>
  </si>
  <si>
    <t>KARAMPAS/VELISSARIOS</t>
  </si>
  <si>
    <t xml:space="preserve">3966001	</t>
  </si>
  <si>
    <t xml:space="preserve">378735	</t>
  </si>
  <si>
    <t xml:space="preserve">999227110574406	</t>
  </si>
  <si>
    <t>[哥打京那巴鲁]六十三酒店(Hotel Sixty3)(89918515)</t>
  </si>
  <si>
    <t>家庭豪华房&lt;2人入住&gt;</t>
  </si>
  <si>
    <t>JEON/YOOJIN</t>
  </si>
  <si>
    <t xml:space="preserve">4008796	</t>
  </si>
  <si>
    <t xml:space="preserve">999227193862370	</t>
  </si>
  <si>
    <t>[拉普拉普]皇宫水上乐园度假村(Jpark Island Resort &amp; Waterpark Cebu)(109329158)</t>
  </si>
  <si>
    <t>Mactan Suite Ocean&lt;2人入住&gt;&lt;不退款&gt;&lt;早餐&gt;</t>
  </si>
  <si>
    <t>MIN/SEONGJIN</t>
  </si>
  <si>
    <t xml:space="preserve">4025627	</t>
  </si>
  <si>
    <t xml:space="preserve">999227980523159	</t>
  </si>
  <si>
    <t>[新加坡]新加坡81酒店 - 芽笼(Hotel 81 Geylang)(55851905)</t>
  </si>
  <si>
    <t>标准房, 1 张大床&lt;2人入住&gt;</t>
  </si>
  <si>
    <t>HUANG/CRYSTAL</t>
  </si>
  <si>
    <t xml:space="preserve">4093805	</t>
  </si>
  <si>
    <t xml:space="preserve">999228001380986	</t>
  </si>
  <si>
    <t>[尼斯]杜平尼斯港口酒店(Hotel du Pin Nice Port)(55491619)</t>
  </si>
  <si>
    <t>标准双床房&lt;2人入住&gt;&lt;早餐&gt;</t>
  </si>
  <si>
    <t>HUNG/TSAICHIEH,LIN/YUJING</t>
  </si>
  <si>
    <t xml:space="preserve">4099971	</t>
  </si>
  <si>
    <t xml:space="preserve">999228162761990	</t>
  </si>
  <si>
    <t>[新加坡]新加坡81酒店 - 梧槽(Hotel 81 Rochor)(55851939)</t>
  </si>
  <si>
    <t>高级房&lt;1人入住&gt;</t>
  </si>
  <si>
    <t>QI/TAO</t>
  </si>
  <si>
    <t xml:space="preserve">4143431	</t>
  </si>
  <si>
    <t xml:space="preserve">999228170632854	</t>
  </si>
  <si>
    <t>[河内]城市爱丽酒店(Urban Alley Hotel)(70391774)</t>
  </si>
  <si>
    <t>高级双人床房&lt;2人入住&gt;</t>
  </si>
  <si>
    <t>TSANG/WANG FUNG</t>
  </si>
  <si>
    <t xml:space="preserve">4146163	</t>
  </si>
  <si>
    <t xml:space="preserve">|112541781	</t>
  </si>
  <si>
    <t xml:space="preserve">999228213973731	</t>
  </si>
  <si>
    <t>[富国岛]富国岛法米亚纳度假村(Famiana Resort &amp; Spa)(55956493)</t>
  </si>
  <si>
    <t>豪华园景房&lt;2人入住&gt;&lt;早餐&gt;</t>
  </si>
  <si>
    <t>Rothenaicher /Peter</t>
  </si>
  <si>
    <t xml:space="preserve">4152099	</t>
  </si>
  <si>
    <t xml:space="preserve">999228230618405	</t>
  </si>
  <si>
    <t>Li/Qinni</t>
  </si>
  <si>
    <t xml:space="preserve">4156671	</t>
  </si>
  <si>
    <t xml:space="preserve">133559067	</t>
  </si>
  <si>
    <t xml:space="preserve">999228235243205	</t>
  </si>
  <si>
    <t>[威尼斯]阿格里阿迪斯提酒店(Hotel Agli Artisti)(55439674)</t>
  </si>
  <si>
    <t>三人房&lt;2人入住&gt;&lt;早餐&gt;</t>
  </si>
  <si>
    <t>xin/rui,xia/xin ming</t>
  </si>
  <si>
    <t xml:space="preserve">4159186	</t>
  </si>
  <si>
    <t xml:space="preserve">artisti1260759330	</t>
  </si>
  <si>
    <t xml:space="preserve">999228260127504	</t>
  </si>
  <si>
    <t>Deluxe Ocean&lt;2人入住&gt;&lt;不退款&gt;&lt;早餐&gt;</t>
  </si>
  <si>
    <t>CHOI/SUNGPIL</t>
  </si>
  <si>
    <t xml:space="preserve">4165332	</t>
  </si>
  <si>
    <t xml:space="preserve">999228266093795	</t>
  </si>
  <si>
    <t>[曼谷]fyn酒店(Fyn Hotel)(55465030)</t>
  </si>
  <si>
    <t>豪华双床房&lt;2人入住&gt;</t>
  </si>
  <si>
    <t>WAN/KELLY</t>
  </si>
  <si>
    <t xml:space="preserve">4168431	</t>
  </si>
  <si>
    <t xml:space="preserve">999228365407713	</t>
  </si>
  <si>
    <t>[巴黎]伊甸园歌剧酒店(Hôtel Eden Opéra)(55280652)</t>
  </si>
  <si>
    <t>大床房&lt;2人入住&gt;&lt;不退款&gt;</t>
  </si>
  <si>
    <t>Grasso/Martina</t>
  </si>
  <si>
    <t xml:space="preserve">4216454	</t>
  </si>
  <si>
    <t xml:space="preserve">999228396209304	</t>
  </si>
  <si>
    <t>[农萨]梦帝国度假村(Montigo Resort Nongsa)(55920117)</t>
  </si>
  <si>
    <t>豪华两卧室海滨别墅&lt;2人入住&gt;&lt;不退款&gt;&lt;早餐&gt;</t>
  </si>
  <si>
    <t>LI/ANG,WEN/XINMING</t>
  </si>
  <si>
    <t xml:space="preserve">4227811	</t>
  </si>
  <si>
    <t xml:space="preserve">124814793	</t>
  </si>
  <si>
    <t xml:space="preserve">999228488014192	</t>
  </si>
  <si>
    <t>[迪拜]千禧广场滨海酒店(Millennium Place Dubai Marina)(92030305)</t>
  </si>
  <si>
    <t>Vishnevskaia/Aleksandra</t>
  </si>
  <si>
    <t xml:space="preserve">4259230	</t>
  </si>
  <si>
    <t xml:space="preserve">999228530694599	</t>
  </si>
  <si>
    <t>[奎松市]奎松市私人酒店(Privato Hotel Quezon City (Formerly Meranti Hotel))(90402135)</t>
  </si>
  <si>
    <t>行政双床房&lt;2人入住&gt;</t>
  </si>
  <si>
    <t>AKAGI/HIROMI,ARUGA/RISA</t>
  </si>
  <si>
    <t xml:space="preserve">4273569	</t>
  </si>
  <si>
    <t xml:space="preserve">999228532176820	</t>
  </si>
  <si>
    <t>[巴亚尔塔港]瓦拉塔港热带酒店(Tropicana Hotel Puerto Vallarta)(97647191)</t>
  </si>
  <si>
    <t>Standard 2 double beds&lt;2人入住&gt;</t>
  </si>
  <si>
    <t>BAKER/BARBARA LYNN</t>
  </si>
  <si>
    <t xml:space="preserve">4274254	</t>
  </si>
  <si>
    <t xml:space="preserve">178261	</t>
  </si>
  <si>
    <t xml:space="preserve">999228536565687	</t>
  </si>
  <si>
    <t>[哥打京那巴鲁]京那巴鲁凯悦酒店(Hyatt Regency Kinabalu)(56174659)</t>
  </si>
  <si>
    <t>Double room, Twin beds&lt;2人入住&gt;&lt;早餐&gt;</t>
  </si>
  <si>
    <t>Park/Eunyeon</t>
  </si>
  <si>
    <t xml:space="preserve">4274671	</t>
  </si>
  <si>
    <t xml:space="preserve">999228543608509	</t>
  </si>
  <si>
    <t>[暹粒]暹粒休闲背包客青年旅馆(The Siem Reap Chilled Backpacker)(55666082)</t>
  </si>
  <si>
    <t>豪华双人房&lt;2人入住&gt;</t>
  </si>
  <si>
    <t>Vadillo Redondo/Natalia</t>
  </si>
  <si>
    <t xml:space="preserve">4276375	</t>
  </si>
  <si>
    <t xml:space="preserve">|124926104	</t>
  </si>
  <si>
    <t xml:space="preserve">999228553007511	</t>
  </si>
  <si>
    <t>Mactan套房&lt;2人入住&gt;&lt;不退款&gt;&lt;早餐&gt;</t>
  </si>
  <si>
    <t>YANG/JINSUK</t>
  </si>
  <si>
    <t xml:space="preserve">4279049	</t>
  </si>
  <si>
    <t xml:space="preserve">999228561140689	</t>
  </si>
  <si>
    <t>双人特大床房&lt;2人入住&gt;&lt;早餐&gt;</t>
  </si>
  <si>
    <t>EMMA/NAZ AZIATUL ASHEEMA BINTI MOHD HASHIM</t>
  </si>
  <si>
    <t xml:space="preserve">4294697	</t>
  </si>
  <si>
    <t xml:space="preserve">999229465978246	</t>
  </si>
  <si>
    <t>[马卡蒂]新世界马卡蒂酒店(New World Makati Hotel)(70391576)</t>
  </si>
  <si>
    <t>高级特大床房&lt;2人入住&gt;&lt;不退款&gt;</t>
  </si>
  <si>
    <t>CUMMING/ROSS</t>
  </si>
  <si>
    <t xml:space="preserve">4543235	</t>
  </si>
  <si>
    <t xml:space="preserve">7479340	</t>
  </si>
  <si>
    <t xml:space="preserve">29699365904	</t>
  </si>
  <si>
    <t>[帕赛市]马尼拉纽波特市智选假日酒店(Holiday Inn Express Manila Newport City, an IHG Hotel)(55920163)</t>
  </si>
  <si>
    <t>标准房&lt;2人入住&gt;&lt;不退款&gt;&lt;早餐&gt;</t>
  </si>
  <si>
    <t>GUO/CHAO,WAINE/CLEMENT</t>
  </si>
  <si>
    <t xml:space="preserve">4593985	</t>
  </si>
  <si>
    <t xml:space="preserve">985418	</t>
  </si>
  <si>
    <t>，</t>
  </si>
  <si>
    <t xml:space="preserve"> 49385.39 HKD</t>
  </si>
  <si>
    <t>A240118094537481</t>
  </si>
  <si>
    <t>A240118094607481</t>
  </si>
  <si>
    <t>总计：49385.39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</si>
  <si>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</si>
  <si>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</si>
  <si>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</si>
  <si>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</si>
  <si>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</si>
  <si>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</si>
  <si>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</si>
  <si>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</si>
  <si>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</si>
  <si>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</si>
  <si>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</si>
  <si>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</si>
  <si>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</si>
  <si>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</si>
  <si>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</si>
  <si>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</si>
  <si>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</si>
  <si>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</si>
  <si>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</si>
  <si>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</si>
  <si>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3384024</t>
  </si>
  <si>
    <t>曼谷泰山酒店</t>
  </si>
  <si>
    <t>LUPU MONICA ALINA</t>
  </si>
  <si>
    <t>2024-01-13</t>
  </si>
  <si>
    <t>2024-01-15</t>
  </si>
  <si>
    <t>退房日周结</t>
  </si>
  <si>
    <t>383.56</t>
  </si>
  <si>
    <t>430.00</t>
  </si>
  <si>
    <t>0</t>
  </si>
  <si>
    <t>0.00</t>
  </si>
  <si>
    <t>携程汇智国际直连</t>
  </si>
  <si>
    <t>925</t>
  </si>
  <si>
    <t>2023-05-17 06:51:23</t>
  </si>
  <si>
    <t>否</t>
  </si>
  <si>
    <t>汇智国际旅游发展有限公司</t>
  </si>
  <si>
    <t>直连</t>
  </si>
  <si>
    <t>泰国</t>
  </si>
  <si>
    <t>2023-08-17</t>
  </si>
  <si>
    <t>3793348</t>
  </si>
  <si>
    <t>曼谷暹罗安纳塔拉酒店</t>
  </si>
  <si>
    <t>LU CONG,Cai Rongbin</t>
  </si>
  <si>
    <t>2024-01-09</t>
  </si>
  <si>
    <t>8231.85</t>
  </si>
  <si>
    <t>8811.66</t>
  </si>
  <si>
    <t>2023-08-17 06:34:12</t>
  </si>
  <si>
    <t>2023-08-25</t>
  </si>
  <si>
    <t>3834608</t>
  </si>
  <si>
    <t>普吉岛椰子乡村度假酒店</t>
  </si>
  <si>
    <t>YABAGATA ANDREY MAGRINI</t>
  </si>
  <si>
    <t>2024-01-12</t>
  </si>
  <si>
    <t>1538.59</t>
  </si>
  <si>
    <t>1653.51</t>
  </si>
  <si>
    <t>2023-08-25 16:15:29</t>
  </si>
  <si>
    <t>2023-09-07</t>
  </si>
  <si>
    <t>3894333</t>
  </si>
  <si>
    <t>新加坡中国城凯贝丽酒店式服务公寓(SG Clean)</t>
  </si>
  <si>
    <t>HSUEH PEIKUN</t>
  </si>
  <si>
    <t>3092.31</t>
  </si>
  <si>
    <t>3307.64</t>
  </si>
  <si>
    <t>2023-09-07 09:39:28</t>
  </si>
  <si>
    <t>新加坡</t>
  </si>
  <si>
    <t>2023-09-09</t>
  </si>
  <si>
    <t>3905877</t>
  </si>
  <si>
    <t>特雷维宫奢华酒店</t>
  </si>
  <si>
    <t>CHOE GANG ROK,CHOE GANG ROK</t>
  </si>
  <si>
    <t>2398.17</t>
  </si>
  <si>
    <t>2553.96</t>
  </si>
  <si>
    <t>2023-09-09 17:16:49</t>
  </si>
  <si>
    <t>意大利</t>
  </si>
  <si>
    <t>2023-09-21</t>
  </si>
  <si>
    <t>3966001</t>
  </si>
  <si>
    <t>普吉秘密悬崖度假村</t>
  </si>
  <si>
    <t>KARAMPAS VELISSARIOS</t>
  </si>
  <si>
    <t>676.32</t>
  </si>
  <si>
    <t>724.34</t>
  </si>
  <si>
    <t>2023-09-21 16:55:56</t>
  </si>
  <si>
    <t>2023-10-05</t>
  </si>
  <si>
    <t>4025627</t>
  </si>
  <si>
    <t>皇宫水上乐园度假村</t>
  </si>
  <si>
    <t>MIN SEONGJIN</t>
  </si>
  <si>
    <t>5413.81</t>
  </si>
  <si>
    <t>5784.60</t>
  </si>
  <si>
    <t>2023-10-05 12:51:13</t>
  </si>
  <si>
    <t>菲律宾</t>
  </si>
  <si>
    <t>2023-10-20</t>
  </si>
  <si>
    <t>4099971</t>
  </si>
  <si>
    <t>杜平尼斯港口酒店</t>
  </si>
  <si>
    <t>HUNG TSAICHIEH,LIN YUJING</t>
  </si>
  <si>
    <t>965.54</t>
  </si>
  <si>
    <t>1030.90</t>
  </si>
  <si>
    <t>2023-10-20 07:52:27</t>
  </si>
  <si>
    <t>法国</t>
  </si>
  <si>
    <t>2023-10-28</t>
  </si>
  <si>
    <t>4146163</t>
  </si>
  <si>
    <t>城市爱丽酒店</t>
  </si>
  <si>
    <t>TSANG WANG FUNG</t>
  </si>
  <si>
    <t>2024-01-14</t>
  </si>
  <si>
    <t>188.60</t>
  </si>
  <si>
    <t>201.11</t>
  </si>
  <si>
    <t>2023-10-28 13:12:12</t>
  </si>
  <si>
    <t>越南</t>
  </si>
  <si>
    <t>2023-10-29</t>
  </si>
  <si>
    <t>4152099</t>
  </si>
  <si>
    <t>法米亚纳Spa度假酒店</t>
  </si>
  <si>
    <t>Rothenaicher Peter</t>
  </si>
  <si>
    <t>1331.13</t>
  </si>
  <si>
    <t>1419.27</t>
  </si>
  <si>
    <t>2023-10-29 15:46:42</t>
  </si>
  <si>
    <t>2023-10-30</t>
  </si>
  <si>
    <t>4159186</t>
  </si>
  <si>
    <t>阿格里阿迪斯提酒店</t>
  </si>
  <si>
    <t>xin rui,xia xin ming</t>
  </si>
  <si>
    <t>465.85</t>
  </si>
  <si>
    <t>496.69</t>
  </si>
  <si>
    <t>2023-10-30 19:49:05</t>
  </si>
  <si>
    <t>2023-10-31</t>
  </si>
  <si>
    <t>4165332</t>
  </si>
  <si>
    <t>CHOI SUNGPIL</t>
  </si>
  <si>
    <t>4198.01</t>
  </si>
  <si>
    <t>4481.22</t>
  </si>
  <si>
    <t>2023-10-31 19:11:44</t>
  </si>
  <si>
    <t>2023-11-01</t>
  </si>
  <si>
    <t>4168431</t>
  </si>
  <si>
    <t>菲英岛酒店</t>
  </si>
  <si>
    <t>WAN KELLY</t>
  </si>
  <si>
    <t>2024-01-11</t>
  </si>
  <si>
    <t>1052.55</t>
  </si>
  <si>
    <t>1123.32</t>
  </si>
  <si>
    <t>2023-11-01 11:35:56</t>
  </si>
  <si>
    <t>2023-11-08</t>
  </si>
  <si>
    <t>4216454</t>
  </si>
  <si>
    <t>伊甸园歌剧院酒店</t>
  </si>
  <si>
    <t>Grasso Martina</t>
  </si>
  <si>
    <t>1147.19</t>
  </si>
  <si>
    <t>1229.70</t>
  </si>
  <si>
    <t>2023-11-08 16:34:53</t>
  </si>
  <si>
    <t>2023-11-10</t>
  </si>
  <si>
    <t>4227811</t>
  </si>
  <si>
    <t>梦帝国度假村</t>
  </si>
  <si>
    <t>LI ANG,WEN XINMING</t>
  </si>
  <si>
    <t>5959.65</t>
  </si>
  <si>
    <t>6374.64</t>
  </si>
  <si>
    <t>2023-11-10 11:28:44</t>
  </si>
  <si>
    <t>印度尼西亚</t>
  </si>
  <si>
    <t>2023-11-18</t>
  </si>
  <si>
    <t>4273569</t>
  </si>
  <si>
    <t>奎松市私人酒店（原梅兰蒂酒店）</t>
  </si>
  <si>
    <t>AKAGI HIROMI,ARUGA RISA</t>
  </si>
  <si>
    <t>966.91</t>
  </si>
  <si>
    <t>1042.83</t>
  </si>
  <si>
    <t>2023-11-18 20:49:11</t>
  </si>
  <si>
    <t>2023-11-19</t>
  </si>
  <si>
    <t>4276375</t>
  </si>
  <si>
    <t>暹粒切尔德背包客旅舍</t>
  </si>
  <si>
    <t>Vadillo Redondo Natalia</t>
  </si>
  <si>
    <t>371.68</t>
  </si>
  <si>
    <t>400.60</t>
  </si>
  <si>
    <t>2023-11-19 19:44:40</t>
  </si>
  <si>
    <t>柬埔寨</t>
  </si>
  <si>
    <t>2023-11-20</t>
  </si>
  <si>
    <t>4279049</t>
  </si>
  <si>
    <t>YANG JINSUK</t>
  </si>
  <si>
    <t>5103.48</t>
  </si>
  <si>
    <t>5500.62</t>
  </si>
  <si>
    <t>2023-11-20 14:40:11</t>
  </si>
  <si>
    <t>2023-11-21</t>
  </si>
  <si>
    <t>4294697</t>
  </si>
  <si>
    <t>京那巴鲁凯悦酒店</t>
  </si>
  <si>
    <t>EMMA NAZ AZIATUL ASHEEMA BINTI MOHD HASHIM</t>
  </si>
  <si>
    <t>1129.64</t>
  </si>
  <si>
    <t>1225.60</t>
  </si>
  <si>
    <t>2023-11-21 08:25:20</t>
  </si>
  <si>
    <t>马来西亚</t>
  </si>
  <si>
    <t>2024-01-04</t>
  </si>
  <si>
    <t>4543235</t>
  </si>
  <si>
    <t>马尼拉新世界酒店</t>
  </si>
  <si>
    <t>CUMMING ROSS</t>
  </si>
  <si>
    <t>946.00</t>
  </si>
  <si>
    <t>1030.73</t>
  </si>
  <si>
    <t>2024-01-06 16:20:36</t>
  </si>
  <si>
    <t>直采</t>
  </si>
  <si>
    <t>4593985</t>
  </si>
  <si>
    <t>马尼拉纽波特市智选假日酒店</t>
  </si>
  <si>
    <t>GUO CHAO,WAINE CLEMENT</t>
  </si>
  <si>
    <t>517.00</t>
  </si>
  <si>
    <t>562.45</t>
  </si>
  <si>
    <t>2024-01-14 17:48:46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</si>
</sst>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14</xdr:col>
      <xdr:colOff>457200</xdr:colOff>
      <xdr:row>76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58000"/>
          <a:ext cx="10572750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45304</v>
      </c>
      <c r="G2" s="6">
        <v>45306</v>
      </c>
      <c r="H2" s="4">
        <v>1</v>
      </c>
      <c r="I2" s="4">
        <v>2</v>
      </c>
      <c r="J2" s="4">
        <v>2</v>
      </c>
      <c r="K2" s="4" t="s">
        <v>30</v>
      </c>
      <c r="L2" s="4">
        <v>430</v>
      </c>
      <c r="M2" s="4">
        <v>430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45309</v>
      </c>
      <c r="T2" s="4" t="s">
        <v>34</v>
      </c>
      <c r="U2" s="4">
        <v>430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45300</v>
      </c>
      <c r="G3" s="6">
        <v>45306</v>
      </c>
      <c r="H3" s="4">
        <v>1</v>
      </c>
      <c r="I3" s="4">
        <v>6</v>
      </c>
      <c r="J3" s="4">
        <v>6</v>
      </c>
      <c r="K3" s="4" t="s">
        <v>30</v>
      </c>
      <c r="L3" s="4">
        <v>8811.66</v>
      </c>
      <c r="M3" s="4">
        <v>8811.66</v>
      </c>
      <c r="N3" s="4" t="s">
        <v>40</v>
      </c>
      <c r="O3" s="4" t="s">
        <v>32</v>
      </c>
      <c r="P3" s="4" t="s">
        <v>33</v>
      </c>
      <c r="Q3" s="4">
        <v>0</v>
      </c>
      <c r="R3" s="7">
        <v>45155.0000115741</v>
      </c>
      <c r="S3" s="6">
        <v>45309</v>
      </c>
      <c r="T3" s="4" t="s">
        <v>34</v>
      </c>
      <c r="U3" s="4">
        <v>8811.66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45303</v>
      </c>
      <c r="G4" s="6">
        <v>45306</v>
      </c>
      <c r="H4" s="4">
        <v>1</v>
      </c>
      <c r="I4" s="4">
        <v>3</v>
      </c>
      <c r="J4" s="4">
        <v>3</v>
      </c>
      <c r="K4" s="4" t="s">
        <v>30</v>
      </c>
      <c r="L4" s="4">
        <v>1653.51</v>
      </c>
      <c r="M4" s="4">
        <v>1653.51</v>
      </c>
      <c r="N4" s="4" t="s">
        <v>46</v>
      </c>
      <c r="O4" s="4" t="s">
        <v>32</v>
      </c>
      <c r="P4" s="4" t="s">
        <v>33</v>
      </c>
      <c r="Q4" s="4">
        <v>0</v>
      </c>
      <c r="R4" s="7">
        <v>45163.0000115741</v>
      </c>
      <c r="S4" s="6">
        <v>45309</v>
      </c>
      <c r="T4" s="4" t="s">
        <v>34</v>
      </c>
      <c r="U4" s="4">
        <v>1653.51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45304</v>
      </c>
      <c r="G5" s="6">
        <v>45306</v>
      </c>
      <c r="H5" s="4">
        <v>1</v>
      </c>
      <c r="I5" s="4">
        <v>2</v>
      </c>
      <c r="J5" s="4">
        <v>2</v>
      </c>
      <c r="K5" s="4" t="s">
        <v>30</v>
      </c>
      <c r="L5" s="4">
        <v>3307.64</v>
      </c>
      <c r="M5" s="4">
        <v>3307.64</v>
      </c>
      <c r="N5" s="4" t="s">
        <v>51</v>
      </c>
      <c r="O5" s="4" t="s">
        <v>32</v>
      </c>
      <c r="P5" s="4" t="s">
        <v>33</v>
      </c>
      <c r="Q5" s="4">
        <v>0</v>
      </c>
      <c r="R5" s="7">
        <v>45176</v>
      </c>
      <c r="S5" s="6">
        <v>45309</v>
      </c>
      <c r="T5" s="4" t="s">
        <v>34</v>
      </c>
      <c r="U5" s="4">
        <v>3307.64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45304</v>
      </c>
      <c r="G6" s="6">
        <v>45306</v>
      </c>
      <c r="H6" s="4">
        <v>1</v>
      </c>
      <c r="I6" s="4">
        <v>2</v>
      </c>
      <c r="J6" s="4">
        <v>2</v>
      </c>
      <c r="K6" s="4" t="s">
        <v>30</v>
      </c>
      <c r="L6" s="4">
        <v>2553.96</v>
      </c>
      <c r="M6" s="4">
        <v>2553.96</v>
      </c>
      <c r="N6" s="4" t="s">
        <v>57</v>
      </c>
      <c r="O6" s="4" t="s">
        <v>32</v>
      </c>
      <c r="P6" s="4" t="s">
        <v>33</v>
      </c>
      <c r="Q6" s="4">
        <v>0</v>
      </c>
      <c r="R6" s="7">
        <v>45178</v>
      </c>
      <c r="S6" s="6">
        <v>45309</v>
      </c>
      <c r="T6" s="4" t="s">
        <v>34</v>
      </c>
      <c r="U6" s="4">
        <v>2553.96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45304</v>
      </c>
      <c r="G7" s="6">
        <v>45306</v>
      </c>
      <c r="H7" s="4">
        <v>1</v>
      </c>
      <c r="I7" s="4">
        <v>2</v>
      </c>
      <c r="J7" s="4">
        <v>2</v>
      </c>
      <c r="K7" s="4" t="s">
        <v>30</v>
      </c>
      <c r="L7" s="4">
        <v>-2553.96</v>
      </c>
      <c r="M7" s="4">
        <v>-2553.96</v>
      </c>
      <c r="N7" s="4" t="s">
        <v>57</v>
      </c>
      <c r="O7" s="4" t="s">
        <v>32</v>
      </c>
      <c r="P7" s="4" t="s">
        <v>33</v>
      </c>
      <c r="Q7" s="4">
        <v>0</v>
      </c>
      <c r="R7" s="7">
        <v>45178</v>
      </c>
      <c r="S7" s="6">
        <v>45309</v>
      </c>
      <c r="T7" s="4" t="s">
        <v>34</v>
      </c>
      <c r="U7" s="4">
        <v>-2553.96</v>
      </c>
      <c r="V7" s="4">
        <v>0</v>
      </c>
      <c r="W7" s="4">
        <v>0</v>
      </c>
      <c r="X7" s="4" t="s">
        <v>58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45304</v>
      </c>
      <c r="G8" s="6">
        <v>45306</v>
      </c>
      <c r="H8" s="4">
        <v>1</v>
      </c>
      <c r="I8" s="4">
        <v>2</v>
      </c>
      <c r="J8" s="4">
        <v>2</v>
      </c>
      <c r="K8" s="4" t="s">
        <v>30</v>
      </c>
      <c r="L8" s="4">
        <v>2553.96</v>
      </c>
      <c r="M8" s="4">
        <v>2553.96</v>
      </c>
      <c r="N8" s="4" t="s">
        <v>61</v>
      </c>
      <c r="O8" s="4" t="s">
        <v>32</v>
      </c>
      <c r="P8" s="4" t="s">
        <v>33</v>
      </c>
      <c r="Q8" s="4">
        <v>0</v>
      </c>
      <c r="R8" s="7">
        <v>45178.0000115741</v>
      </c>
      <c r="S8" s="6">
        <v>45309</v>
      </c>
      <c r="T8" s="4" t="s">
        <v>34</v>
      </c>
      <c r="U8" s="4">
        <v>2553.96</v>
      </c>
      <c r="V8" s="4">
        <v>0</v>
      </c>
      <c r="W8" s="4">
        <v>0</v>
      </c>
      <c r="X8" s="4" t="s">
        <v>62</v>
      </c>
      <c r="Y8" s="4" t="s">
        <v>42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45305</v>
      </c>
      <c r="G9" s="6">
        <v>45306</v>
      </c>
      <c r="H9" s="4">
        <v>1</v>
      </c>
      <c r="I9" s="4">
        <v>1</v>
      </c>
      <c r="J9" s="4">
        <v>1</v>
      </c>
      <c r="K9" s="4" t="s">
        <v>30</v>
      </c>
      <c r="L9" s="4">
        <v>397.29</v>
      </c>
      <c r="M9" s="4">
        <v>397.29</v>
      </c>
      <c r="N9" s="4" t="s">
        <v>66</v>
      </c>
      <c r="O9" s="4" t="s">
        <v>32</v>
      </c>
      <c r="P9" s="4" t="s">
        <v>33</v>
      </c>
      <c r="Q9" s="4">
        <v>0</v>
      </c>
      <c r="R9" s="7">
        <v>45190</v>
      </c>
      <c r="S9" s="6">
        <v>45309</v>
      </c>
      <c r="T9" s="4" t="s">
        <v>34</v>
      </c>
      <c r="U9" s="4">
        <v>397.29</v>
      </c>
      <c r="V9" s="4">
        <v>0</v>
      </c>
      <c r="W9" s="4">
        <v>0</v>
      </c>
      <c r="X9" s="4" t="s">
        <v>67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45304</v>
      </c>
      <c r="G10" s="6">
        <v>45306</v>
      </c>
      <c r="H10" s="4">
        <v>1</v>
      </c>
      <c r="I10" s="4">
        <v>2</v>
      </c>
      <c r="J10" s="4">
        <v>2</v>
      </c>
      <c r="K10" s="4" t="s">
        <v>30</v>
      </c>
      <c r="L10" s="4">
        <v>724.34</v>
      </c>
      <c r="M10" s="4">
        <v>724.34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45190</v>
      </c>
      <c r="S10" s="6">
        <v>45309</v>
      </c>
      <c r="T10" s="4" t="s">
        <v>34</v>
      </c>
      <c r="U10" s="4">
        <v>724.34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63</v>
      </c>
      <c r="B11" s="4" t="s">
        <v>26</v>
      </c>
      <c r="C11" s="4" t="s">
        <v>59</v>
      </c>
      <c r="D11" s="4" t="s">
        <v>64</v>
      </c>
      <c r="E11" s="4" t="s">
        <v>65</v>
      </c>
      <c r="F11" s="6">
        <v>45305</v>
      </c>
      <c r="G11" s="6">
        <v>45306</v>
      </c>
      <c r="H11" s="4">
        <v>1</v>
      </c>
      <c r="I11" s="4">
        <v>1</v>
      </c>
      <c r="J11" s="4">
        <v>1</v>
      </c>
      <c r="K11" s="4" t="s">
        <v>30</v>
      </c>
      <c r="L11" s="4">
        <v>-397.29</v>
      </c>
      <c r="M11" s="4">
        <v>-397.29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45190</v>
      </c>
      <c r="S11" s="6">
        <v>45309</v>
      </c>
      <c r="T11" s="4" t="s">
        <v>34</v>
      </c>
      <c r="U11" s="4">
        <v>-397.29</v>
      </c>
      <c r="V11" s="4">
        <v>0</v>
      </c>
      <c r="W11" s="4">
        <v>0</v>
      </c>
      <c r="X11" s="4" t="s">
        <v>67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45304</v>
      </c>
      <c r="G12" s="6">
        <v>45306</v>
      </c>
      <c r="H12" s="4">
        <v>1</v>
      </c>
      <c r="I12" s="4">
        <v>2</v>
      </c>
      <c r="J12" s="4">
        <v>2</v>
      </c>
      <c r="K12" s="4" t="s">
        <v>30</v>
      </c>
      <c r="L12" s="4">
        <v>904.28</v>
      </c>
      <c r="M12" s="4">
        <v>904.28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45200.0000115741</v>
      </c>
      <c r="S12" s="6">
        <v>45309</v>
      </c>
      <c r="T12" s="4" t="s">
        <v>34</v>
      </c>
      <c r="U12" s="4">
        <v>904.28</v>
      </c>
      <c r="V12" s="4">
        <v>0</v>
      </c>
      <c r="W12" s="4">
        <v>0</v>
      </c>
      <c r="X12" s="4" t="s">
        <v>78</v>
      </c>
      <c r="Y12" s="4" t="s">
        <v>42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45303</v>
      </c>
      <c r="G13" s="6">
        <v>45306</v>
      </c>
      <c r="H13" s="4">
        <v>1</v>
      </c>
      <c r="I13" s="4">
        <v>3</v>
      </c>
      <c r="J13" s="4">
        <v>3</v>
      </c>
      <c r="K13" s="4" t="s">
        <v>30</v>
      </c>
      <c r="L13" s="4">
        <v>5784.6</v>
      </c>
      <c r="M13" s="4">
        <v>5784.6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45204.0000115741</v>
      </c>
      <c r="S13" s="6">
        <v>45309</v>
      </c>
      <c r="T13" s="4" t="s">
        <v>34</v>
      </c>
      <c r="U13" s="4">
        <v>5784.6</v>
      </c>
      <c r="V13" s="4">
        <v>0</v>
      </c>
      <c r="W13" s="4">
        <v>0</v>
      </c>
      <c r="X13" s="4" t="s">
        <v>83</v>
      </c>
      <c r="Y13" s="4" t="s">
        <v>42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45304</v>
      </c>
      <c r="G14" s="6">
        <v>45306</v>
      </c>
      <c r="H14" s="4">
        <v>1</v>
      </c>
      <c r="I14" s="4">
        <v>2</v>
      </c>
      <c r="J14" s="4">
        <v>2</v>
      </c>
      <c r="K14" s="4" t="s">
        <v>30</v>
      </c>
      <c r="L14" s="4">
        <v>1055.6</v>
      </c>
      <c r="M14" s="4">
        <v>1055.6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45217.0000115741</v>
      </c>
      <c r="S14" s="6">
        <v>45309</v>
      </c>
      <c r="T14" s="4" t="s">
        <v>34</v>
      </c>
      <c r="U14" s="4">
        <v>1055.6</v>
      </c>
      <c r="V14" s="4">
        <v>0</v>
      </c>
      <c r="W14" s="4">
        <v>0</v>
      </c>
      <c r="X14" s="4" t="s">
        <v>88</v>
      </c>
      <c r="Y14" s="4" t="s">
        <v>42</v>
      </c>
    </row>
    <row r="15" s="4" customFormat="1" spans="1:25">
      <c r="A15" s="4" t="s">
        <v>84</v>
      </c>
      <c r="B15" s="4" t="s">
        <v>26</v>
      </c>
      <c r="C15" s="4" t="s">
        <v>59</v>
      </c>
      <c r="D15" s="4" t="s">
        <v>85</v>
      </c>
      <c r="E15" s="4" t="s">
        <v>86</v>
      </c>
      <c r="F15" s="6">
        <v>45304</v>
      </c>
      <c r="G15" s="6">
        <v>45306</v>
      </c>
      <c r="H15" s="4">
        <v>1</v>
      </c>
      <c r="I15" s="4">
        <v>2</v>
      </c>
      <c r="J15" s="4">
        <v>2</v>
      </c>
      <c r="K15" s="4" t="s">
        <v>30</v>
      </c>
      <c r="L15" s="4">
        <v>-1055.6</v>
      </c>
      <c r="M15" s="4">
        <v>-1055.6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45217.0000115741</v>
      </c>
      <c r="S15" s="6">
        <v>45309</v>
      </c>
      <c r="T15" s="4" t="s">
        <v>34</v>
      </c>
      <c r="U15" s="4">
        <v>-1055.6</v>
      </c>
      <c r="V15" s="4">
        <v>0</v>
      </c>
      <c r="W15" s="4">
        <v>0</v>
      </c>
      <c r="X15" s="4" t="s">
        <v>88</v>
      </c>
      <c r="Y15" s="4" t="s">
        <v>42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45304</v>
      </c>
      <c r="G16" s="6">
        <v>45306</v>
      </c>
      <c r="H16" s="4">
        <v>1</v>
      </c>
      <c r="I16" s="4">
        <v>2</v>
      </c>
      <c r="J16" s="4">
        <v>2</v>
      </c>
      <c r="K16" s="4" t="s">
        <v>30</v>
      </c>
      <c r="L16" s="4">
        <v>1030.9</v>
      </c>
      <c r="M16" s="4">
        <v>1030.9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45219.0000115741</v>
      </c>
      <c r="S16" s="6">
        <v>45309</v>
      </c>
      <c r="T16" s="4" t="s">
        <v>34</v>
      </c>
      <c r="U16" s="4">
        <v>1030.9</v>
      </c>
      <c r="V16" s="4">
        <v>0</v>
      </c>
      <c r="W16" s="4">
        <v>0</v>
      </c>
      <c r="X16" s="4" t="s">
        <v>93</v>
      </c>
      <c r="Y16" s="4" t="s">
        <v>42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45305</v>
      </c>
      <c r="G17" s="6">
        <v>45306</v>
      </c>
      <c r="H17" s="4">
        <v>1</v>
      </c>
      <c r="I17" s="4">
        <v>1</v>
      </c>
      <c r="J17" s="4">
        <v>1</v>
      </c>
      <c r="K17" s="4" t="s">
        <v>30</v>
      </c>
      <c r="L17" s="4">
        <v>598.68</v>
      </c>
      <c r="M17" s="4">
        <v>598.68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45226</v>
      </c>
      <c r="S17" s="6">
        <v>45309</v>
      </c>
      <c r="T17" s="4" t="s">
        <v>34</v>
      </c>
      <c r="U17" s="4">
        <v>598.68</v>
      </c>
      <c r="V17" s="4">
        <v>0</v>
      </c>
      <c r="W17" s="4">
        <v>0</v>
      </c>
      <c r="X17" s="4" t="s">
        <v>98</v>
      </c>
      <c r="Y17" s="4" t="s">
        <v>42</v>
      </c>
    </row>
    <row r="18" s="4" customFormat="1" spans="1:25">
      <c r="A18" s="4" t="s">
        <v>94</v>
      </c>
      <c r="B18" s="4" t="s">
        <v>26</v>
      </c>
      <c r="C18" s="4" t="s">
        <v>59</v>
      </c>
      <c r="D18" s="4" t="s">
        <v>95</v>
      </c>
      <c r="E18" s="4" t="s">
        <v>96</v>
      </c>
      <c r="F18" s="6">
        <v>45305</v>
      </c>
      <c r="G18" s="6">
        <v>45306</v>
      </c>
      <c r="H18" s="4">
        <v>1</v>
      </c>
      <c r="I18" s="4">
        <v>1</v>
      </c>
      <c r="J18" s="4">
        <v>1</v>
      </c>
      <c r="K18" s="4" t="s">
        <v>30</v>
      </c>
      <c r="L18" s="4">
        <v>-598.68</v>
      </c>
      <c r="M18" s="4">
        <v>-598.68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45226</v>
      </c>
      <c r="S18" s="6">
        <v>45309</v>
      </c>
      <c r="T18" s="4" t="s">
        <v>34</v>
      </c>
      <c r="U18" s="4">
        <v>-598.68</v>
      </c>
      <c r="V18" s="4">
        <v>0</v>
      </c>
      <c r="W18" s="4">
        <v>0</v>
      </c>
      <c r="X18" s="4" t="s">
        <v>98</v>
      </c>
      <c r="Y18" s="4" t="s">
        <v>42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45305</v>
      </c>
      <c r="G19" s="6">
        <v>45306</v>
      </c>
      <c r="H19" s="4">
        <v>1</v>
      </c>
      <c r="I19" s="4">
        <v>1</v>
      </c>
      <c r="J19" s="4">
        <v>1</v>
      </c>
      <c r="K19" s="4" t="s">
        <v>30</v>
      </c>
      <c r="L19" s="4">
        <v>201.11</v>
      </c>
      <c r="M19" s="4">
        <v>201.11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45227.0000115741</v>
      </c>
      <c r="S19" s="6">
        <v>45309</v>
      </c>
      <c r="T19" s="4" t="s">
        <v>34</v>
      </c>
      <c r="U19" s="4">
        <v>201.11</v>
      </c>
      <c r="V19" s="4">
        <v>0</v>
      </c>
      <c r="W19" s="4">
        <v>0</v>
      </c>
      <c r="X19" s="4" t="s">
        <v>103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45303</v>
      </c>
      <c r="G20" s="6">
        <v>45306</v>
      </c>
      <c r="H20" s="4">
        <v>1</v>
      </c>
      <c r="I20" s="4">
        <v>3</v>
      </c>
      <c r="J20" s="4">
        <v>3</v>
      </c>
      <c r="K20" s="4" t="s">
        <v>30</v>
      </c>
      <c r="L20" s="4">
        <v>1419.27</v>
      </c>
      <c r="M20" s="4">
        <v>1419.27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45228</v>
      </c>
      <c r="S20" s="6">
        <v>45309</v>
      </c>
      <c r="T20" s="4" t="s">
        <v>34</v>
      </c>
      <c r="U20" s="4">
        <v>1419.27</v>
      </c>
      <c r="V20" s="4">
        <v>0</v>
      </c>
      <c r="W20" s="4">
        <v>0</v>
      </c>
      <c r="X20" s="4" t="s">
        <v>109</v>
      </c>
      <c r="Y20" s="4" t="s">
        <v>42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95</v>
      </c>
      <c r="E21" s="4" t="s">
        <v>50</v>
      </c>
      <c r="F21" s="6">
        <v>45304</v>
      </c>
      <c r="G21" s="6">
        <v>45306</v>
      </c>
      <c r="H21" s="4">
        <v>1</v>
      </c>
      <c r="I21" s="4">
        <v>2</v>
      </c>
      <c r="J21" s="4">
        <v>2</v>
      </c>
      <c r="K21" s="4" t="s">
        <v>30</v>
      </c>
      <c r="L21" s="4">
        <v>1230.6</v>
      </c>
      <c r="M21" s="4">
        <v>1230.6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45229.0000115741</v>
      </c>
      <c r="S21" s="6">
        <v>45309</v>
      </c>
      <c r="T21" s="4" t="s">
        <v>34</v>
      </c>
      <c r="U21" s="4">
        <v>1230.6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45305</v>
      </c>
      <c r="G22" s="6">
        <v>45306</v>
      </c>
      <c r="H22" s="4">
        <v>1</v>
      </c>
      <c r="I22" s="4">
        <v>1</v>
      </c>
      <c r="J22" s="4">
        <v>1</v>
      </c>
      <c r="K22" s="4" t="s">
        <v>30</v>
      </c>
      <c r="L22" s="4">
        <v>496.69</v>
      </c>
      <c r="M22" s="4">
        <v>496.69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45229</v>
      </c>
      <c r="S22" s="6">
        <v>45309</v>
      </c>
      <c r="T22" s="4" t="s">
        <v>34</v>
      </c>
      <c r="U22" s="4">
        <v>496.69</v>
      </c>
      <c r="V22" s="4">
        <v>0</v>
      </c>
      <c r="W22" s="4">
        <v>0</v>
      </c>
      <c r="X22" s="4" t="s">
        <v>118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80</v>
      </c>
      <c r="E23" s="4" t="s">
        <v>121</v>
      </c>
      <c r="F23" s="6">
        <v>45303</v>
      </c>
      <c r="G23" s="6">
        <v>45306</v>
      </c>
      <c r="H23" s="4">
        <v>1</v>
      </c>
      <c r="I23" s="4">
        <v>3</v>
      </c>
      <c r="J23" s="4">
        <v>3</v>
      </c>
      <c r="K23" s="4" t="s">
        <v>30</v>
      </c>
      <c r="L23" s="4">
        <v>4481.22</v>
      </c>
      <c r="M23" s="4">
        <v>4481.22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45230</v>
      </c>
      <c r="S23" s="6">
        <v>45309</v>
      </c>
      <c r="T23" s="4" t="s">
        <v>34</v>
      </c>
      <c r="U23" s="4">
        <v>4481.22</v>
      </c>
      <c r="V23" s="4">
        <v>0</v>
      </c>
      <c r="W23" s="4">
        <v>0</v>
      </c>
      <c r="X23" s="4" t="s">
        <v>123</v>
      </c>
      <c r="Y23" s="4" t="s">
        <v>42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45302</v>
      </c>
      <c r="G24" s="6">
        <v>45306</v>
      </c>
      <c r="H24" s="4">
        <v>1</v>
      </c>
      <c r="I24" s="4">
        <v>4</v>
      </c>
      <c r="J24" s="4">
        <v>4</v>
      </c>
      <c r="K24" s="4" t="s">
        <v>30</v>
      </c>
      <c r="L24" s="4">
        <v>1123.32</v>
      </c>
      <c r="M24" s="4">
        <v>1123.32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45231</v>
      </c>
      <c r="S24" s="6">
        <v>45309</v>
      </c>
      <c r="T24" s="4" t="s">
        <v>34</v>
      </c>
      <c r="U24" s="4">
        <v>1123.32</v>
      </c>
      <c r="V24" s="4">
        <v>0</v>
      </c>
      <c r="W24" s="4">
        <v>0</v>
      </c>
      <c r="X24" s="4" t="s">
        <v>128</v>
      </c>
      <c r="Y24" s="4" t="s">
        <v>42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45304</v>
      </c>
      <c r="G25" s="6">
        <v>45306</v>
      </c>
      <c r="H25" s="4">
        <v>1</v>
      </c>
      <c r="I25" s="4">
        <v>2</v>
      </c>
      <c r="J25" s="4">
        <v>2</v>
      </c>
      <c r="K25" s="4" t="s">
        <v>30</v>
      </c>
      <c r="L25" s="4">
        <v>1229.7</v>
      </c>
      <c r="M25" s="4">
        <v>1229.7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45238</v>
      </c>
      <c r="S25" s="6">
        <v>45309</v>
      </c>
      <c r="T25" s="4" t="s">
        <v>34</v>
      </c>
      <c r="U25" s="4">
        <v>1229.7</v>
      </c>
      <c r="V25" s="4">
        <v>0</v>
      </c>
      <c r="W25" s="4">
        <v>0</v>
      </c>
      <c r="X25" s="4" t="s">
        <v>133</v>
      </c>
      <c r="Y25" s="4" t="s">
        <v>42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45303</v>
      </c>
      <c r="G26" s="6">
        <v>45306</v>
      </c>
      <c r="H26" s="4">
        <v>1</v>
      </c>
      <c r="I26" s="4">
        <v>3</v>
      </c>
      <c r="J26" s="4">
        <v>3</v>
      </c>
      <c r="K26" s="4" t="s">
        <v>30</v>
      </c>
      <c r="L26" s="4">
        <v>6374.64</v>
      </c>
      <c r="M26" s="4">
        <v>6374.64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45240</v>
      </c>
      <c r="S26" s="6">
        <v>45309</v>
      </c>
      <c r="T26" s="4" t="s">
        <v>34</v>
      </c>
      <c r="U26" s="4">
        <v>6374.64</v>
      </c>
      <c r="V26" s="4">
        <v>0</v>
      </c>
      <c r="W26" s="4">
        <v>0</v>
      </c>
      <c r="X26" s="4" t="s">
        <v>138</v>
      </c>
      <c r="Y26" s="4" t="s">
        <v>139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50</v>
      </c>
      <c r="F27" s="6">
        <v>45302</v>
      </c>
      <c r="G27" s="6">
        <v>45306</v>
      </c>
      <c r="H27" s="4">
        <v>1</v>
      </c>
      <c r="I27" s="4">
        <v>4</v>
      </c>
      <c r="J27" s="4">
        <v>4</v>
      </c>
      <c r="K27" s="4" t="s">
        <v>30</v>
      </c>
      <c r="L27" s="4">
        <v>4906.24</v>
      </c>
      <c r="M27" s="4">
        <v>4906.24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45245</v>
      </c>
      <c r="S27" s="6">
        <v>45309</v>
      </c>
      <c r="T27" s="4" t="s">
        <v>34</v>
      </c>
      <c r="U27" s="4">
        <v>4906.24</v>
      </c>
      <c r="V27" s="4">
        <v>0</v>
      </c>
      <c r="W27" s="4">
        <v>0</v>
      </c>
      <c r="X27" s="4" t="s">
        <v>143</v>
      </c>
      <c r="Y27" s="4" t="s">
        <v>42</v>
      </c>
    </row>
    <row r="28" s="4" customFormat="1" spans="1:25">
      <c r="A28" s="4" t="s">
        <v>140</v>
      </c>
      <c r="B28" s="4" t="s">
        <v>26</v>
      </c>
      <c r="C28" s="4" t="s">
        <v>59</v>
      </c>
      <c r="D28" s="4" t="s">
        <v>141</v>
      </c>
      <c r="E28" s="4" t="s">
        <v>50</v>
      </c>
      <c r="F28" s="6">
        <v>45302</v>
      </c>
      <c r="G28" s="6">
        <v>45306</v>
      </c>
      <c r="H28" s="4">
        <v>1</v>
      </c>
      <c r="I28" s="4">
        <v>4</v>
      </c>
      <c r="J28" s="4">
        <v>4</v>
      </c>
      <c r="K28" s="4" t="s">
        <v>30</v>
      </c>
      <c r="L28" s="4">
        <v>-4906.24</v>
      </c>
      <c r="M28" s="4">
        <v>-4906.24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45245</v>
      </c>
      <c r="S28" s="6">
        <v>45309</v>
      </c>
      <c r="T28" s="4" t="s">
        <v>34</v>
      </c>
      <c r="U28" s="4">
        <v>-4906.24</v>
      </c>
      <c r="V28" s="4">
        <v>0</v>
      </c>
      <c r="W28" s="4">
        <v>0</v>
      </c>
      <c r="X28" s="4" t="s">
        <v>143</v>
      </c>
      <c r="Y28" s="4" t="s">
        <v>42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45303</v>
      </c>
      <c r="G29" s="6">
        <v>45306</v>
      </c>
      <c r="H29" s="4">
        <v>1</v>
      </c>
      <c r="I29" s="4">
        <v>3</v>
      </c>
      <c r="J29" s="4">
        <v>3</v>
      </c>
      <c r="K29" s="4" t="s">
        <v>30</v>
      </c>
      <c r="L29" s="4">
        <v>1042.83</v>
      </c>
      <c r="M29" s="4">
        <v>1042.83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45248.0000115741</v>
      </c>
      <c r="S29" s="6">
        <v>45309</v>
      </c>
      <c r="T29" s="4" t="s">
        <v>34</v>
      </c>
      <c r="U29" s="4">
        <v>1042.83</v>
      </c>
      <c r="V29" s="4">
        <v>0</v>
      </c>
      <c r="W29" s="4">
        <v>0</v>
      </c>
      <c r="X29" s="4" t="s">
        <v>148</v>
      </c>
      <c r="Y29" s="4" t="s">
        <v>42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45304</v>
      </c>
      <c r="G30" s="6">
        <v>45306</v>
      </c>
      <c r="H30" s="4">
        <v>1</v>
      </c>
      <c r="I30" s="4">
        <v>2</v>
      </c>
      <c r="J30" s="4">
        <v>2</v>
      </c>
      <c r="K30" s="4" t="s">
        <v>30</v>
      </c>
      <c r="L30" s="4">
        <v>1678.42</v>
      </c>
      <c r="M30" s="4">
        <v>1678.42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45249</v>
      </c>
      <c r="S30" s="6">
        <v>45309</v>
      </c>
      <c r="T30" s="4" t="s">
        <v>34</v>
      </c>
      <c r="U30" s="4">
        <v>1678.42</v>
      </c>
      <c r="V30" s="4">
        <v>0</v>
      </c>
      <c r="W30" s="4">
        <v>0</v>
      </c>
      <c r="X30" s="4" t="s">
        <v>153</v>
      </c>
      <c r="Y30" s="4" t="s">
        <v>154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45304</v>
      </c>
      <c r="G31" s="6">
        <v>45306</v>
      </c>
      <c r="H31" s="4">
        <v>1</v>
      </c>
      <c r="I31" s="4">
        <v>2</v>
      </c>
      <c r="J31" s="4">
        <v>2</v>
      </c>
      <c r="K31" s="4" t="s">
        <v>30</v>
      </c>
      <c r="L31" s="4">
        <v>1226.44</v>
      </c>
      <c r="M31" s="4">
        <v>1226.44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45249.0000115741</v>
      </c>
      <c r="S31" s="6">
        <v>45309</v>
      </c>
      <c r="T31" s="4" t="s">
        <v>34</v>
      </c>
      <c r="U31" s="4">
        <v>1226.44</v>
      </c>
      <c r="V31" s="4">
        <v>0</v>
      </c>
      <c r="W31" s="4">
        <v>0</v>
      </c>
      <c r="X31" s="4" t="s">
        <v>159</v>
      </c>
      <c r="Y31" s="4" t="s">
        <v>42</v>
      </c>
    </row>
    <row r="32" s="4" customFormat="1" spans="1:25">
      <c r="A32" s="4" t="s">
        <v>160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45302</v>
      </c>
      <c r="G32" s="6">
        <v>45306</v>
      </c>
      <c r="H32" s="4">
        <v>1</v>
      </c>
      <c r="I32" s="4">
        <v>4</v>
      </c>
      <c r="J32" s="4">
        <v>4</v>
      </c>
      <c r="K32" s="4" t="s">
        <v>30</v>
      </c>
      <c r="L32" s="4">
        <v>400.6</v>
      </c>
      <c r="M32" s="4">
        <v>400.6</v>
      </c>
      <c r="N32" s="4" t="s">
        <v>163</v>
      </c>
      <c r="O32" s="4" t="s">
        <v>32</v>
      </c>
      <c r="P32" s="4" t="s">
        <v>33</v>
      </c>
      <c r="Q32" s="4">
        <v>0</v>
      </c>
      <c r="R32" s="7">
        <v>45249</v>
      </c>
      <c r="S32" s="6">
        <v>45309</v>
      </c>
      <c r="T32" s="4" t="s">
        <v>34</v>
      </c>
      <c r="U32" s="4">
        <v>400.6</v>
      </c>
      <c r="V32" s="4">
        <v>0</v>
      </c>
      <c r="W32" s="4">
        <v>0</v>
      </c>
      <c r="X32" s="4" t="s">
        <v>164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80</v>
      </c>
      <c r="E33" s="4" t="s">
        <v>167</v>
      </c>
      <c r="F33" s="6">
        <v>45303</v>
      </c>
      <c r="G33" s="6">
        <v>45306</v>
      </c>
      <c r="H33" s="4">
        <v>1</v>
      </c>
      <c r="I33" s="4">
        <v>3</v>
      </c>
      <c r="J33" s="4">
        <v>3</v>
      </c>
      <c r="K33" s="4" t="s">
        <v>30</v>
      </c>
      <c r="L33" s="4">
        <v>5500.62</v>
      </c>
      <c r="M33" s="4">
        <v>5500.62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45250.0000115741</v>
      </c>
      <c r="S33" s="6">
        <v>45309</v>
      </c>
      <c r="T33" s="4" t="s">
        <v>34</v>
      </c>
      <c r="U33" s="4">
        <v>5500.62</v>
      </c>
      <c r="V33" s="4">
        <v>0</v>
      </c>
      <c r="W33" s="4">
        <v>0</v>
      </c>
      <c r="X33" s="4" t="s">
        <v>169</v>
      </c>
      <c r="Y33" s="4" t="s">
        <v>42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156</v>
      </c>
      <c r="E34" s="4" t="s">
        <v>171</v>
      </c>
      <c r="F34" s="6">
        <v>45304</v>
      </c>
      <c r="G34" s="6">
        <v>45306</v>
      </c>
      <c r="H34" s="4">
        <v>1</v>
      </c>
      <c r="I34" s="4">
        <v>2</v>
      </c>
      <c r="J34" s="4">
        <v>2</v>
      </c>
      <c r="K34" s="4" t="s">
        <v>30</v>
      </c>
      <c r="L34" s="4">
        <v>1225.6</v>
      </c>
      <c r="M34" s="4">
        <v>1225.6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45251</v>
      </c>
      <c r="S34" s="6">
        <v>45309</v>
      </c>
      <c r="T34" s="4" t="s">
        <v>34</v>
      </c>
      <c r="U34" s="4">
        <v>1225.6</v>
      </c>
      <c r="V34" s="4">
        <v>0</v>
      </c>
      <c r="W34" s="4">
        <v>0</v>
      </c>
      <c r="X34" s="4" t="s">
        <v>173</v>
      </c>
      <c r="Y34" s="4" t="s">
        <v>42</v>
      </c>
    </row>
    <row r="35" s="4" customFormat="1" spans="1:25">
      <c r="A35" s="4" t="s">
        <v>155</v>
      </c>
      <c r="B35" s="4" t="s">
        <v>26</v>
      </c>
      <c r="C35" s="4" t="s">
        <v>59</v>
      </c>
      <c r="D35" s="4" t="s">
        <v>156</v>
      </c>
      <c r="E35" s="4" t="s">
        <v>157</v>
      </c>
      <c r="F35" s="6">
        <v>45304</v>
      </c>
      <c r="G35" s="6">
        <v>45306</v>
      </c>
      <c r="H35" s="4">
        <v>1</v>
      </c>
      <c r="I35" s="4">
        <v>2</v>
      </c>
      <c r="J35" s="4">
        <v>2</v>
      </c>
      <c r="K35" s="4" t="s">
        <v>30</v>
      </c>
      <c r="L35" s="4">
        <v>-1226.44</v>
      </c>
      <c r="M35" s="4">
        <v>-1226.44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45249.0000115741</v>
      </c>
      <c r="S35" s="6">
        <v>45309</v>
      </c>
      <c r="T35" s="4" t="s">
        <v>34</v>
      </c>
      <c r="U35" s="4">
        <v>-1226.44</v>
      </c>
      <c r="V35" s="4">
        <v>0</v>
      </c>
      <c r="W35" s="4">
        <v>0</v>
      </c>
      <c r="X35" s="4" t="s">
        <v>159</v>
      </c>
      <c r="Y35" s="4" t="s">
        <v>42</v>
      </c>
    </row>
    <row r="36" s="4" customFormat="1" spans="1:25">
      <c r="A36" s="4" t="s">
        <v>110</v>
      </c>
      <c r="B36" s="4" t="s">
        <v>26</v>
      </c>
      <c r="C36" s="4" t="s">
        <v>59</v>
      </c>
      <c r="D36" s="4" t="s">
        <v>95</v>
      </c>
      <c r="E36" s="4" t="s">
        <v>50</v>
      </c>
      <c r="F36" s="6">
        <v>45304</v>
      </c>
      <c r="G36" s="6">
        <v>45306</v>
      </c>
      <c r="H36" s="4">
        <v>1</v>
      </c>
      <c r="I36" s="4">
        <v>2</v>
      </c>
      <c r="J36" s="4">
        <v>2</v>
      </c>
      <c r="K36" s="4" t="s">
        <v>30</v>
      </c>
      <c r="L36" s="4">
        <v>-1230.6</v>
      </c>
      <c r="M36" s="4">
        <v>-1230.6</v>
      </c>
      <c r="N36" s="4" t="s">
        <v>111</v>
      </c>
      <c r="O36" s="4" t="s">
        <v>32</v>
      </c>
      <c r="P36" s="4" t="s">
        <v>33</v>
      </c>
      <c r="Q36" s="4">
        <v>0</v>
      </c>
      <c r="R36" s="7">
        <v>45229.0000115741</v>
      </c>
      <c r="S36" s="6">
        <v>45309</v>
      </c>
      <c r="T36" s="4" t="s">
        <v>34</v>
      </c>
      <c r="U36" s="4">
        <v>-1230.6</v>
      </c>
      <c r="V36" s="4">
        <v>0</v>
      </c>
      <c r="W36" s="4">
        <v>0</v>
      </c>
      <c r="X36" s="4" t="s">
        <v>112</v>
      </c>
      <c r="Y36" s="4" t="s">
        <v>113</v>
      </c>
    </row>
    <row r="37" s="4" customFormat="1" spans="1:25">
      <c r="A37" s="4" t="s">
        <v>74</v>
      </c>
      <c r="B37" s="4" t="s">
        <v>26</v>
      </c>
      <c r="C37" s="4" t="s">
        <v>59</v>
      </c>
      <c r="D37" s="4" t="s">
        <v>75</v>
      </c>
      <c r="E37" s="4" t="s">
        <v>76</v>
      </c>
      <c r="F37" s="6">
        <v>45304</v>
      </c>
      <c r="G37" s="6">
        <v>45306</v>
      </c>
      <c r="H37" s="4">
        <v>1</v>
      </c>
      <c r="I37" s="4">
        <v>2</v>
      </c>
      <c r="J37" s="4">
        <v>2</v>
      </c>
      <c r="K37" s="4" t="s">
        <v>30</v>
      </c>
      <c r="L37" s="4">
        <v>-904.28</v>
      </c>
      <c r="M37" s="4">
        <v>-904.28</v>
      </c>
      <c r="N37" s="4" t="s">
        <v>77</v>
      </c>
      <c r="O37" s="4" t="s">
        <v>32</v>
      </c>
      <c r="P37" s="4" t="s">
        <v>33</v>
      </c>
      <c r="Q37" s="4">
        <v>0</v>
      </c>
      <c r="R37" s="7">
        <v>45200.0000115741</v>
      </c>
      <c r="S37" s="6">
        <v>45309</v>
      </c>
      <c r="T37" s="4" t="s">
        <v>34</v>
      </c>
      <c r="U37" s="4">
        <v>-904.28</v>
      </c>
      <c r="V37" s="4">
        <v>0</v>
      </c>
      <c r="W37" s="4">
        <v>0</v>
      </c>
      <c r="X37" s="4" t="s">
        <v>78</v>
      </c>
      <c r="Y37" s="4" t="s">
        <v>42</v>
      </c>
    </row>
    <row r="38" s="4" customFormat="1" spans="1:25">
      <c r="A38" s="4" t="s">
        <v>149</v>
      </c>
      <c r="B38" s="4" t="s">
        <v>26</v>
      </c>
      <c r="C38" s="4" t="s">
        <v>59</v>
      </c>
      <c r="D38" s="4" t="s">
        <v>150</v>
      </c>
      <c r="E38" s="4" t="s">
        <v>151</v>
      </c>
      <c r="F38" s="6">
        <v>45304</v>
      </c>
      <c r="G38" s="6">
        <v>45306</v>
      </c>
      <c r="H38" s="4">
        <v>1</v>
      </c>
      <c r="I38" s="4">
        <v>2</v>
      </c>
      <c r="J38" s="4">
        <v>2</v>
      </c>
      <c r="K38" s="4" t="s">
        <v>30</v>
      </c>
      <c r="L38" s="4">
        <v>-1678.42</v>
      </c>
      <c r="M38" s="4">
        <v>-1678.42</v>
      </c>
      <c r="N38" s="4" t="s">
        <v>152</v>
      </c>
      <c r="O38" s="4" t="s">
        <v>32</v>
      </c>
      <c r="P38" s="4" t="s">
        <v>33</v>
      </c>
      <c r="Q38" s="4">
        <v>0</v>
      </c>
      <c r="R38" s="7">
        <v>45249</v>
      </c>
      <c r="S38" s="6">
        <v>45309</v>
      </c>
      <c r="T38" s="4" t="s">
        <v>34</v>
      </c>
      <c r="U38" s="4">
        <v>-1678.42</v>
      </c>
      <c r="V38" s="4">
        <v>0</v>
      </c>
      <c r="W38" s="4">
        <v>0</v>
      </c>
      <c r="X38" s="4" t="s">
        <v>153</v>
      </c>
      <c r="Y38" s="4" t="s">
        <v>154</v>
      </c>
    </row>
    <row r="39" s="4" customFormat="1" spans="1:25">
      <c r="A39" s="4" t="s">
        <v>174</v>
      </c>
      <c r="B39" s="4" t="s">
        <v>26</v>
      </c>
      <c r="C39" s="4" t="s">
        <v>27</v>
      </c>
      <c r="D39" s="4" t="s">
        <v>175</v>
      </c>
      <c r="E39" s="4" t="s">
        <v>176</v>
      </c>
      <c r="F39" s="6">
        <v>45305</v>
      </c>
      <c r="G39" s="6">
        <v>45306</v>
      </c>
      <c r="H39" s="4">
        <v>1</v>
      </c>
      <c r="I39" s="4">
        <v>1</v>
      </c>
      <c r="J39" s="4">
        <v>1</v>
      </c>
      <c r="K39" s="4" t="s">
        <v>30</v>
      </c>
      <c r="L39" s="4">
        <v>1030.73</v>
      </c>
      <c r="M39" s="4">
        <v>1030.73</v>
      </c>
      <c r="N39" s="4" t="s">
        <v>177</v>
      </c>
      <c r="O39" s="4" t="s">
        <v>32</v>
      </c>
      <c r="P39" s="4" t="s">
        <v>33</v>
      </c>
      <c r="Q39" s="4">
        <v>0</v>
      </c>
      <c r="R39" s="7">
        <v>45295</v>
      </c>
      <c r="S39" s="6">
        <v>45309</v>
      </c>
      <c r="T39" s="4" t="s">
        <v>34</v>
      </c>
      <c r="U39" s="4">
        <v>1030.73</v>
      </c>
      <c r="V39" s="4">
        <v>0</v>
      </c>
      <c r="W39" s="4">
        <v>0</v>
      </c>
      <c r="X39" s="4" t="s">
        <v>178</v>
      </c>
      <c r="Y39" s="4" t="s">
        <v>179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181</v>
      </c>
      <c r="E40" s="4" t="s">
        <v>182</v>
      </c>
      <c r="F40" s="6">
        <v>45305</v>
      </c>
      <c r="G40" s="6">
        <v>45306</v>
      </c>
      <c r="H40" s="4">
        <v>1</v>
      </c>
      <c r="I40" s="4">
        <v>1</v>
      </c>
      <c r="J40" s="4">
        <v>1</v>
      </c>
      <c r="K40" s="4" t="s">
        <v>30</v>
      </c>
      <c r="L40" s="4">
        <v>562.45</v>
      </c>
      <c r="M40" s="4">
        <v>562.45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45305</v>
      </c>
      <c r="S40" s="6">
        <v>45309</v>
      </c>
      <c r="T40" s="4" t="s">
        <v>34</v>
      </c>
      <c r="U40" s="4">
        <v>562.45</v>
      </c>
      <c r="V40" s="4">
        <v>0</v>
      </c>
      <c r="W40" s="4">
        <v>0</v>
      </c>
      <c r="X40" s="4" t="s">
        <v>184</v>
      </c>
      <c r="Y40" s="4" t="s">
        <v>185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8" sqref="A38:C4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186</v>
      </c>
    </row>
    <row r="2" s="4" customFormat="1" spans="1:9">
      <c r="A2" s="5">
        <v>999224193582608</v>
      </c>
      <c r="B2" s="6">
        <v>45304</v>
      </c>
      <c r="C2" s="6">
        <v>45306</v>
      </c>
      <c r="D2" s="4">
        <v>430</v>
      </c>
      <c r="E2" s="4" t="str">
        <f>VLOOKUP(A2,HOP!A:L,12,0)</f>
        <v>430.00</v>
      </c>
      <c r="F2" s="4" t="str">
        <f>VLOOKUP(A2,HOP!A:C,3,0)</f>
        <v>3384024</v>
      </c>
      <c r="G2" s="4">
        <f>D2-E2</f>
        <v>0</v>
      </c>
      <c r="H2" s="4" t="str">
        <f>$H$1&amp;F2</f>
        <v>，3384024</v>
      </c>
      <c r="I2" s="4" t="str">
        <f>VLOOKUP(A2,HOP!A:U,21,0)</f>
        <v>直连</v>
      </c>
    </row>
    <row r="3" s="4" customFormat="1" spans="1:9">
      <c r="A3" s="5">
        <v>999226110819030</v>
      </c>
      <c r="B3" s="6">
        <v>45300</v>
      </c>
      <c r="C3" s="6">
        <v>45306</v>
      </c>
      <c r="D3" s="4">
        <v>8811.66</v>
      </c>
      <c r="E3" s="4" t="str">
        <f>VLOOKUP(A3,HOP!A:L,12,0)</f>
        <v>8811.66</v>
      </c>
      <c r="F3" s="4" t="str">
        <f>VLOOKUP(A3,HOP!A:C,3,0)</f>
        <v>3793348</v>
      </c>
      <c r="G3" s="4">
        <f t="shared" ref="G3:G31" si="0">D3-E3</f>
        <v>0</v>
      </c>
      <c r="H3" s="4" t="str">
        <f t="shared" ref="H3:H31" si="1">$H$1&amp;F3</f>
        <v>，3793348</v>
      </c>
      <c r="I3" s="4" t="str">
        <f>VLOOKUP(A3,HOP!A:U,21,0)</f>
        <v>直连</v>
      </c>
    </row>
    <row r="4" s="4" customFormat="1" spans="1:9">
      <c r="A4" s="5">
        <v>999226345524906</v>
      </c>
      <c r="B4" s="6">
        <v>45303</v>
      </c>
      <c r="C4" s="6">
        <v>45306</v>
      </c>
      <c r="D4" s="4">
        <v>1653.51</v>
      </c>
      <c r="E4" s="4" t="str">
        <f>VLOOKUP(A4,HOP!A:L,12,0)</f>
        <v>1653.51</v>
      </c>
      <c r="F4" s="4" t="str">
        <f>VLOOKUP(A4,HOP!A:C,3,0)</f>
        <v>3834608</v>
      </c>
      <c r="G4" s="4">
        <f t="shared" si="0"/>
        <v>0</v>
      </c>
      <c r="H4" s="4" t="str">
        <f t="shared" si="1"/>
        <v>，3834608</v>
      </c>
      <c r="I4" s="4" t="str">
        <f>VLOOKUP(A4,HOP!A:U,21,0)</f>
        <v>直连</v>
      </c>
    </row>
    <row r="5" s="4" customFormat="1" spans="1:9">
      <c r="A5" s="5">
        <v>999226661984045</v>
      </c>
      <c r="B5" s="6">
        <v>45304</v>
      </c>
      <c r="C5" s="6">
        <v>45306</v>
      </c>
      <c r="D5" s="4">
        <v>3307.64</v>
      </c>
      <c r="E5" s="4" t="str">
        <f>VLOOKUP(A5,HOP!A:L,12,0)</f>
        <v>3307.64</v>
      </c>
      <c r="F5" s="4" t="str">
        <f>VLOOKUP(A5,HOP!A:C,3,0)</f>
        <v>3894333</v>
      </c>
      <c r="G5" s="4">
        <f t="shared" si="0"/>
        <v>0</v>
      </c>
      <c r="H5" s="4" t="str">
        <f t="shared" si="1"/>
        <v>，3894333</v>
      </c>
      <c r="I5" s="4" t="str">
        <f>VLOOKUP(A5,HOP!A:U,21,0)</f>
        <v>直连</v>
      </c>
    </row>
    <row r="6" s="4" customFormat="1" hidden="1" spans="1:9">
      <c r="A6" s="5">
        <v>999226724225867</v>
      </c>
      <c r="B6" s="6">
        <v>45304</v>
      </c>
      <c r="C6" s="6">
        <v>45306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999226724527600</v>
      </c>
      <c r="B7" s="6">
        <v>45304</v>
      </c>
      <c r="C7" s="6">
        <v>45306</v>
      </c>
      <c r="D7" s="4">
        <v>2553.96</v>
      </c>
      <c r="E7" s="4" t="str">
        <f>VLOOKUP(A7,HOP!A:L,12,0)</f>
        <v>2553.96</v>
      </c>
      <c r="F7" s="4" t="str">
        <f>VLOOKUP(A7,HOP!A:C,3,0)</f>
        <v>3905877</v>
      </c>
      <c r="G7" s="4">
        <f t="shared" si="0"/>
        <v>0</v>
      </c>
      <c r="H7" s="4" t="str">
        <f t="shared" si="1"/>
        <v>，3905877</v>
      </c>
      <c r="I7" s="4" t="str">
        <f>VLOOKUP(A7,HOP!A:U,21,0)</f>
        <v>直连</v>
      </c>
    </row>
    <row r="8" s="4" customFormat="1" hidden="1" spans="1:9">
      <c r="A8" s="5">
        <v>999226898997458</v>
      </c>
      <c r="B8" s="6">
        <v>45305</v>
      </c>
      <c r="C8" s="6">
        <v>45306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999226901941806</v>
      </c>
      <c r="B9" s="6">
        <v>45304</v>
      </c>
      <c r="C9" s="6">
        <v>45306</v>
      </c>
      <c r="D9" s="4">
        <v>724.34</v>
      </c>
      <c r="E9" s="4" t="str">
        <f>VLOOKUP(A9,HOP!A:L,12,0)</f>
        <v>724.34</v>
      </c>
      <c r="F9" s="4" t="str">
        <f>VLOOKUP(A9,HOP!A:C,3,0)</f>
        <v>3966001</v>
      </c>
      <c r="G9" s="4">
        <f t="shared" si="0"/>
        <v>0</v>
      </c>
      <c r="H9" s="4" t="str">
        <f t="shared" si="1"/>
        <v>，3966001</v>
      </c>
      <c r="I9" s="4" t="str">
        <f>VLOOKUP(A9,HOP!A:U,21,0)</f>
        <v>直连</v>
      </c>
    </row>
    <row r="10" s="4" customFormat="1" hidden="1" spans="1:9">
      <c r="A10" s="5">
        <v>999227110574406</v>
      </c>
      <c r="B10" s="6">
        <v>45304</v>
      </c>
      <c r="C10" s="6">
        <v>45306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999227193862370</v>
      </c>
      <c r="B11" s="6">
        <v>45303</v>
      </c>
      <c r="C11" s="6">
        <v>45306</v>
      </c>
      <c r="D11" s="4">
        <v>5784.6</v>
      </c>
      <c r="E11" s="4" t="str">
        <f>VLOOKUP(A11,HOP!A:L,12,0)</f>
        <v>5784.60</v>
      </c>
      <c r="F11" s="4" t="str">
        <f>VLOOKUP(A11,HOP!A:C,3,0)</f>
        <v>4025627</v>
      </c>
      <c r="G11" s="4">
        <f t="shared" si="0"/>
        <v>0</v>
      </c>
      <c r="H11" s="4" t="str">
        <f t="shared" si="1"/>
        <v>，4025627</v>
      </c>
      <c r="I11" s="4" t="str">
        <f>VLOOKUP(A11,HOP!A:U,21,0)</f>
        <v>直连</v>
      </c>
    </row>
    <row r="12" s="4" customFormat="1" hidden="1" spans="1:9">
      <c r="A12" s="5">
        <v>999227980523159</v>
      </c>
      <c r="B12" s="6">
        <v>45304</v>
      </c>
      <c r="C12" s="6">
        <v>45306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999228001380986</v>
      </c>
      <c r="B13" s="6">
        <v>45304</v>
      </c>
      <c r="C13" s="6">
        <v>45306</v>
      </c>
      <c r="D13" s="4">
        <v>1030.9</v>
      </c>
      <c r="E13" s="4" t="str">
        <f>VLOOKUP(A13,HOP!A:L,12,0)</f>
        <v>1030.90</v>
      </c>
      <c r="F13" s="4" t="str">
        <f>VLOOKUP(A13,HOP!A:C,3,0)</f>
        <v>4099971</v>
      </c>
      <c r="G13" s="4">
        <f t="shared" si="0"/>
        <v>0</v>
      </c>
      <c r="H13" s="4" t="str">
        <f t="shared" si="1"/>
        <v>，4099971</v>
      </c>
      <c r="I13" s="4" t="str">
        <f>VLOOKUP(A13,HOP!A:U,21,0)</f>
        <v>直连</v>
      </c>
    </row>
    <row r="14" s="4" customFormat="1" hidden="1" spans="1:9">
      <c r="A14" s="5">
        <v>999228162761990</v>
      </c>
      <c r="B14" s="6">
        <v>45305</v>
      </c>
      <c r="C14" s="6">
        <v>45306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999228170632854</v>
      </c>
      <c r="B15" s="6">
        <v>45305</v>
      </c>
      <c r="C15" s="6">
        <v>45306</v>
      </c>
      <c r="D15" s="4">
        <v>201.11</v>
      </c>
      <c r="E15" s="4" t="str">
        <f>VLOOKUP(A15,HOP!A:L,12,0)</f>
        <v>201.11</v>
      </c>
      <c r="F15" s="4" t="str">
        <f>VLOOKUP(A15,HOP!A:C,3,0)</f>
        <v>4146163</v>
      </c>
      <c r="G15" s="4">
        <f t="shared" si="0"/>
        <v>0</v>
      </c>
      <c r="H15" s="4" t="str">
        <f t="shared" si="1"/>
        <v>，4146163</v>
      </c>
      <c r="I15" s="4" t="str">
        <f>VLOOKUP(A15,HOP!A:U,21,0)</f>
        <v>直连</v>
      </c>
    </row>
    <row r="16" s="4" customFormat="1" spans="1:9">
      <c r="A16" s="5">
        <v>999228213973731</v>
      </c>
      <c r="B16" s="6">
        <v>45303</v>
      </c>
      <c r="C16" s="6">
        <v>45306</v>
      </c>
      <c r="D16" s="4">
        <v>1419.27</v>
      </c>
      <c r="E16" s="4" t="str">
        <f>VLOOKUP(A16,HOP!A:L,12,0)</f>
        <v>1419.27</v>
      </c>
      <c r="F16" s="4" t="str">
        <f>VLOOKUP(A16,HOP!A:C,3,0)</f>
        <v>4152099</v>
      </c>
      <c r="G16" s="4">
        <f t="shared" si="0"/>
        <v>0</v>
      </c>
      <c r="H16" s="4" t="str">
        <f t="shared" si="1"/>
        <v>，4152099</v>
      </c>
      <c r="I16" s="4" t="str">
        <f>VLOOKUP(A16,HOP!A:U,21,0)</f>
        <v>直连</v>
      </c>
    </row>
    <row r="17" s="4" customFormat="1" hidden="1" spans="1:9">
      <c r="A17" s="5">
        <v>999228230618405</v>
      </c>
      <c r="B17" s="6">
        <v>45304</v>
      </c>
      <c r="C17" s="6">
        <v>45306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999228235243205</v>
      </c>
      <c r="B18" s="6">
        <v>45305</v>
      </c>
      <c r="C18" s="6">
        <v>45306</v>
      </c>
      <c r="D18" s="4">
        <v>496.69</v>
      </c>
      <c r="E18" s="4" t="str">
        <f>VLOOKUP(A18,HOP!A:L,12,0)</f>
        <v>496.69</v>
      </c>
      <c r="F18" s="4" t="str">
        <f>VLOOKUP(A18,HOP!A:C,3,0)</f>
        <v>4159186</v>
      </c>
      <c r="G18" s="4">
        <f t="shared" si="0"/>
        <v>0</v>
      </c>
      <c r="H18" s="4" t="str">
        <f t="shared" si="1"/>
        <v>，4159186</v>
      </c>
      <c r="I18" s="4" t="str">
        <f>VLOOKUP(A18,HOP!A:U,21,0)</f>
        <v>直连</v>
      </c>
    </row>
    <row r="19" s="4" customFormat="1" spans="1:9">
      <c r="A19" s="5">
        <v>999228260127504</v>
      </c>
      <c r="B19" s="6">
        <v>45303</v>
      </c>
      <c r="C19" s="6">
        <v>45306</v>
      </c>
      <c r="D19" s="4">
        <v>4481.22</v>
      </c>
      <c r="E19" s="4" t="str">
        <f>VLOOKUP(A19,HOP!A:L,12,0)</f>
        <v>4481.22</v>
      </c>
      <c r="F19" s="4" t="str">
        <f>VLOOKUP(A19,HOP!A:C,3,0)</f>
        <v>4165332</v>
      </c>
      <c r="G19" s="4">
        <f t="shared" si="0"/>
        <v>0</v>
      </c>
      <c r="H19" s="4" t="str">
        <f t="shared" si="1"/>
        <v>，4165332</v>
      </c>
      <c r="I19" s="4" t="str">
        <f>VLOOKUP(A19,HOP!A:U,21,0)</f>
        <v>直连</v>
      </c>
    </row>
    <row r="20" s="4" customFormat="1" spans="1:9">
      <c r="A20" s="5">
        <v>999228266093795</v>
      </c>
      <c r="B20" s="6">
        <v>45302</v>
      </c>
      <c r="C20" s="6">
        <v>45306</v>
      </c>
      <c r="D20" s="4">
        <v>1123.32</v>
      </c>
      <c r="E20" s="4" t="str">
        <f>VLOOKUP(A20,HOP!A:L,12,0)</f>
        <v>1123.32</v>
      </c>
      <c r="F20" s="4" t="str">
        <f>VLOOKUP(A20,HOP!A:C,3,0)</f>
        <v>4168431</v>
      </c>
      <c r="G20" s="4">
        <f t="shared" si="0"/>
        <v>0</v>
      </c>
      <c r="H20" s="4" t="str">
        <f t="shared" si="1"/>
        <v>，4168431</v>
      </c>
      <c r="I20" s="4" t="str">
        <f>VLOOKUP(A20,HOP!A:U,21,0)</f>
        <v>直连</v>
      </c>
    </row>
    <row r="21" s="4" customFormat="1" spans="1:9">
      <c r="A21" s="5">
        <v>999228365407713</v>
      </c>
      <c r="B21" s="6">
        <v>45304</v>
      </c>
      <c r="C21" s="6">
        <v>45306</v>
      </c>
      <c r="D21" s="4">
        <v>1229.7</v>
      </c>
      <c r="E21" s="4" t="str">
        <f>VLOOKUP(A21,HOP!A:L,12,0)</f>
        <v>1229.70</v>
      </c>
      <c r="F21" s="4" t="str">
        <f>VLOOKUP(A21,HOP!A:C,3,0)</f>
        <v>4216454</v>
      </c>
      <c r="G21" s="4">
        <f t="shared" si="0"/>
        <v>0</v>
      </c>
      <c r="H21" s="4" t="str">
        <f t="shared" si="1"/>
        <v>，4216454</v>
      </c>
      <c r="I21" s="4" t="str">
        <f>VLOOKUP(A21,HOP!A:U,21,0)</f>
        <v>直连</v>
      </c>
    </row>
    <row r="22" s="4" customFormat="1" spans="1:9">
      <c r="A22" s="5">
        <v>999228396209304</v>
      </c>
      <c r="B22" s="6">
        <v>45303</v>
      </c>
      <c r="C22" s="6">
        <v>45306</v>
      </c>
      <c r="D22" s="4">
        <v>6374.64</v>
      </c>
      <c r="E22" s="4" t="str">
        <f>VLOOKUP(A22,HOP!A:L,12,0)</f>
        <v>6374.64</v>
      </c>
      <c r="F22" s="4" t="str">
        <f>VLOOKUP(A22,HOP!A:C,3,0)</f>
        <v>4227811</v>
      </c>
      <c r="G22" s="4">
        <f t="shared" si="0"/>
        <v>0</v>
      </c>
      <c r="H22" s="4" t="str">
        <f t="shared" si="1"/>
        <v>，4227811</v>
      </c>
      <c r="I22" s="4" t="str">
        <f>VLOOKUP(A22,HOP!A:U,21,0)</f>
        <v>直连</v>
      </c>
    </row>
    <row r="23" s="4" customFormat="1" hidden="1" spans="1:9">
      <c r="A23" s="5">
        <v>999228488014192</v>
      </c>
      <c r="B23" s="6">
        <v>45302</v>
      </c>
      <c r="C23" s="6">
        <v>45306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999228530694599</v>
      </c>
      <c r="B24" s="6">
        <v>45303</v>
      </c>
      <c r="C24" s="6">
        <v>45306</v>
      </c>
      <c r="D24" s="4">
        <v>1042.83</v>
      </c>
      <c r="E24" s="4" t="str">
        <f>VLOOKUP(A24,HOP!A:L,12,0)</f>
        <v>1042.83</v>
      </c>
      <c r="F24" s="4" t="str">
        <f>VLOOKUP(A24,HOP!A:C,3,0)</f>
        <v>4273569</v>
      </c>
      <c r="G24" s="4">
        <f t="shared" si="0"/>
        <v>0</v>
      </c>
      <c r="H24" s="4" t="str">
        <f t="shared" si="1"/>
        <v>，4273569</v>
      </c>
      <c r="I24" s="4" t="str">
        <f>VLOOKUP(A24,HOP!A:U,21,0)</f>
        <v>直连</v>
      </c>
    </row>
    <row r="25" s="4" customFormat="1" hidden="1" spans="1:9">
      <c r="A25" s="5">
        <v>999228532176820</v>
      </c>
      <c r="B25" s="6">
        <v>45304</v>
      </c>
      <c r="C25" s="6">
        <v>45306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999228536565687</v>
      </c>
      <c r="B26" s="6">
        <v>45304</v>
      </c>
      <c r="C26" s="6">
        <v>45306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999228543608509</v>
      </c>
      <c r="B27" s="6">
        <v>45302</v>
      </c>
      <c r="C27" s="6">
        <v>45306</v>
      </c>
      <c r="D27" s="4">
        <v>400.6</v>
      </c>
      <c r="E27" s="4" t="str">
        <f>VLOOKUP(A27,HOP!A:L,12,0)</f>
        <v>400.60</v>
      </c>
      <c r="F27" s="4" t="str">
        <f>VLOOKUP(A27,HOP!A:C,3,0)</f>
        <v>4276375</v>
      </c>
      <c r="G27" s="4">
        <f t="shared" si="0"/>
        <v>0</v>
      </c>
      <c r="H27" s="4" t="str">
        <f t="shared" si="1"/>
        <v>，4276375</v>
      </c>
      <c r="I27" s="4" t="str">
        <f>VLOOKUP(A27,HOP!A:U,21,0)</f>
        <v>直连</v>
      </c>
    </row>
    <row r="28" s="4" customFormat="1" spans="1:9">
      <c r="A28" s="5">
        <v>999228553007511</v>
      </c>
      <c r="B28" s="6">
        <v>45303</v>
      </c>
      <c r="C28" s="6">
        <v>45306</v>
      </c>
      <c r="D28" s="4">
        <v>5500.62</v>
      </c>
      <c r="E28" s="4" t="str">
        <f>VLOOKUP(A28,HOP!A:L,12,0)</f>
        <v>5500.62</v>
      </c>
      <c r="F28" s="4" t="str">
        <f>VLOOKUP(A28,HOP!A:C,3,0)</f>
        <v>4279049</v>
      </c>
      <c r="G28" s="4">
        <f t="shared" si="0"/>
        <v>0</v>
      </c>
      <c r="H28" s="4" t="str">
        <f t="shared" si="1"/>
        <v>，4279049</v>
      </c>
      <c r="I28" s="4" t="str">
        <f>VLOOKUP(A28,HOP!A:U,21,0)</f>
        <v>直连</v>
      </c>
    </row>
    <row r="29" s="4" customFormat="1" spans="1:9">
      <c r="A29" s="5">
        <v>999228561140689</v>
      </c>
      <c r="B29" s="6">
        <v>45304</v>
      </c>
      <c r="C29" s="6">
        <v>45306</v>
      </c>
      <c r="D29" s="4">
        <v>1225.6</v>
      </c>
      <c r="E29" s="4" t="str">
        <f>VLOOKUP(A29,HOP!A:L,12,0)</f>
        <v>1225.60</v>
      </c>
      <c r="F29" s="4" t="str">
        <f>VLOOKUP(A29,HOP!A:C,3,0)</f>
        <v>4294697</v>
      </c>
      <c r="G29" s="4">
        <f t="shared" si="0"/>
        <v>0</v>
      </c>
      <c r="H29" s="4" t="str">
        <f t="shared" si="1"/>
        <v>，4294697</v>
      </c>
      <c r="I29" s="4" t="str">
        <f>VLOOKUP(A29,HOP!A:U,21,0)</f>
        <v>直连</v>
      </c>
    </row>
    <row r="30" s="4" customFormat="1" spans="1:9">
      <c r="A30" s="5">
        <v>999229465978246</v>
      </c>
      <c r="B30" s="6">
        <v>45305</v>
      </c>
      <c r="C30" s="6">
        <v>45306</v>
      </c>
      <c r="D30" s="4">
        <v>1030.73</v>
      </c>
      <c r="E30" s="4" t="str">
        <f>VLOOKUP(A30,HOP!A:L,12,0)</f>
        <v>1030.73</v>
      </c>
      <c r="F30" s="4" t="str">
        <f>VLOOKUP(A30,HOP!A:C,3,0)</f>
        <v>4543235</v>
      </c>
      <c r="G30" s="4">
        <f t="shared" si="0"/>
        <v>0</v>
      </c>
      <c r="H30" s="4" t="str">
        <f t="shared" si="1"/>
        <v>，4543235</v>
      </c>
      <c r="I30" s="4" t="str">
        <f>VLOOKUP(A30,HOP!A:U,21,0)</f>
        <v>直采</v>
      </c>
    </row>
    <row r="31" s="4" customFormat="1" spans="1:9">
      <c r="A31" s="5">
        <v>29699365904</v>
      </c>
      <c r="B31" s="6">
        <v>45305</v>
      </c>
      <c r="C31" s="6">
        <v>45306</v>
      </c>
      <c r="D31" s="4">
        <v>562.45</v>
      </c>
      <c r="E31" s="4" t="str">
        <f>VLOOKUP(A31,HOP!A:L,12,0)</f>
        <v>562.45</v>
      </c>
      <c r="F31" s="4" t="str">
        <f>VLOOKUP(A31,HOP!A:C,3,0)</f>
        <v>4593985</v>
      </c>
      <c r="G31" s="4">
        <f t="shared" si="0"/>
        <v>0</v>
      </c>
      <c r="H31" s="4" t="str">
        <f t="shared" si="1"/>
        <v>，4593985</v>
      </c>
      <c r="I31" s="4" t="str">
        <f>VLOOKUP(A31,HOP!A:U,21,0)</f>
        <v>直连</v>
      </c>
    </row>
    <row r="33" spans="4:4">
      <c r="D33" s="4">
        <f>SUM(D2:D32)</f>
        <v>49385.39</v>
      </c>
    </row>
    <row r="35" spans="4:4">
      <c r="D35" s="4" t="s">
        <v>187</v>
      </c>
    </row>
    <row r="38" spans="1:3">
      <c r="A38" s="4" t="s">
        <v>188</v>
      </c>
      <c r="C38" s="4">
        <v>1030.73</v>
      </c>
    </row>
    <row r="39" spans="1:3">
      <c r="A39" s="4" t="s">
        <v>189</v>
      </c>
      <c r="C39" s="4">
        <v>48354.66</v>
      </c>
    </row>
    <row r="40" spans="1:3">
      <c r="A40" s="4" t="s">
        <v>190</v>
      </c>
      <c r="C40" s="4">
        <f>SUBTOTAL(9,C38:C39)</f>
        <v>49385.39</v>
      </c>
    </row>
  </sheetData>
  <autoFilter ref="A1:X31">
    <filterColumn colId="3">
      <filters>
        <filter val="201.11"/>
        <filter val="1042.83"/>
        <filter val="1123.32"/>
        <filter val="1030.73"/>
        <filter val="400.6"/>
        <filter val="1225.6"/>
        <filter val="5784.6"/>
        <filter val="1229.7"/>
        <filter val="1030.9"/>
        <filter val="496.69"/>
        <filter val="430"/>
        <filter val="4481.22"/>
        <filter val="5500.62"/>
        <filter val="724.34"/>
        <filter val="3307.64"/>
        <filter val="6374.64"/>
        <filter val="8811.66"/>
        <filter val="1419.27"/>
        <filter val="1653.51"/>
        <filter val="562.45"/>
        <filter val="2553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F43" sqref="F4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  <c r="V1" s="2" t="s">
        <v>209</v>
      </c>
    </row>
    <row r="2" s="1" customFormat="1" spans="1:22">
      <c r="A2" s="3">
        <v>999224193582608</v>
      </c>
      <c r="B2" s="1" t="s">
        <v>210</v>
      </c>
      <c r="C2" s="1" t="s">
        <v>211</v>
      </c>
      <c r="D2" s="1" t="s">
        <v>212</v>
      </c>
      <c r="E2" s="1" t="s">
        <v>213</v>
      </c>
      <c r="F2" s="1" t="s">
        <v>214</v>
      </c>
      <c r="G2" s="1" t="s">
        <v>215</v>
      </c>
      <c r="H2" s="1" t="s">
        <v>216</v>
      </c>
      <c r="I2" s="1" t="s">
        <v>217</v>
      </c>
      <c r="J2" s="1" t="s">
        <v>30</v>
      </c>
      <c r="K2" s="1" t="s">
        <v>218</v>
      </c>
      <c r="L2" s="1" t="s">
        <v>218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  <c r="V2" s="1" t="s">
        <v>227</v>
      </c>
    </row>
    <row r="3" s="1" customFormat="1" spans="1:22">
      <c r="A3" s="3">
        <v>999226110819030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  <c r="G3" s="1" t="s">
        <v>215</v>
      </c>
      <c r="H3" s="1" t="s">
        <v>216</v>
      </c>
      <c r="I3" s="1" t="s">
        <v>233</v>
      </c>
      <c r="J3" s="1" t="s">
        <v>30</v>
      </c>
      <c r="K3" s="1" t="s">
        <v>234</v>
      </c>
      <c r="L3" s="1" t="s">
        <v>234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235</v>
      </c>
      <c r="S3" s="1" t="s">
        <v>224</v>
      </c>
      <c r="T3" s="1" t="s">
        <v>225</v>
      </c>
      <c r="U3" s="1" t="s">
        <v>226</v>
      </c>
      <c r="V3" s="1" t="s">
        <v>227</v>
      </c>
    </row>
    <row r="4" s="1" customFormat="1" spans="1:22">
      <c r="A4" s="3">
        <v>999226345524906</v>
      </c>
      <c r="B4" s="1" t="s">
        <v>236</v>
      </c>
      <c r="C4" s="1" t="s">
        <v>237</v>
      </c>
      <c r="D4" s="1" t="s">
        <v>238</v>
      </c>
      <c r="E4" s="1" t="s">
        <v>239</v>
      </c>
      <c r="F4" s="1" t="s">
        <v>240</v>
      </c>
      <c r="G4" s="1" t="s">
        <v>215</v>
      </c>
      <c r="H4" s="1" t="s">
        <v>216</v>
      </c>
      <c r="I4" s="1" t="s">
        <v>241</v>
      </c>
      <c r="J4" s="1" t="s">
        <v>30</v>
      </c>
      <c r="K4" s="1" t="s">
        <v>242</v>
      </c>
      <c r="L4" s="1" t="s">
        <v>242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243</v>
      </c>
      <c r="S4" s="1" t="s">
        <v>224</v>
      </c>
      <c r="T4" s="1" t="s">
        <v>225</v>
      </c>
      <c r="U4" s="1" t="s">
        <v>226</v>
      </c>
      <c r="V4" s="1" t="s">
        <v>227</v>
      </c>
    </row>
    <row r="5" s="1" customFormat="1" spans="1:22">
      <c r="A5" s="3">
        <v>999226661984045</v>
      </c>
      <c r="B5" s="1" t="s">
        <v>244</v>
      </c>
      <c r="C5" s="1" t="s">
        <v>245</v>
      </c>
      <c r="D5" s="1" t="s">
        <v>246</v>
      </c>
      <c r="E5" s="1" t="s">
        <v>247</v>
      </c>
      <c r="F5" s="1" t="s">
        <v>214</v>
      </c>
      <c r="G5" s="1" t="s">
        <v>215</v>
      </c>
      <c r="H5" s="1" t="s">
        <v>216</v>
      </c>
      <c r="I5" s="1" t="s">
        <v>248</v>
      </c>
      <c r="J5" s="1" t="s">
        <v>30</v>
      </c>
      <c r="K5" s="1" t="s">
        <v>249</v>
      </c>
      <c r="L5" s="1" t="s">
        <v>249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250</v>
      </c>
      <c r="S5" s="1" t="s">
        <v>224</v>
      </c>
      <c r="T5" s="1" t="s">
        <v>225</v>
      </c>
      <c r="U5" s="1" t="s">
        <v>226</v>
      </c>
      <c r="V5" s="1" t="s">
        <v>251</v>
      </c>
    </row>
    <row r="6" s="1" customFormat="1" spans="1:22">
      <c r="A6" s="3">
        <v>999226724527600</v>
      </c>
      <c r="B6" s="1" t="s">
        <v>252</v>
      </c>
      <c r="C6" s="1" t="s">
        <v>253</v>
      </c>
      <c r="D6" s="1" t="s">
        <v>254</v>
      </c>
      <c r="E6" s="1" t="s">
        <v>255</v>
      </c>
      <c r="F6" s="1" t="s">
        <v>214</v>
      </c>
      <c r="G6" s="1" t="s">
        <v>215</v>
      </c>
      <c r="H6" s="1" t="s">
        <v>216</v>
      </c>
      <c r="I6" s="1" t="s">
        <v>256</v>
      </c>
      <c r="J6" s="1" t="s">
        <v>30</v>
      </c>
      <c r="K6" s="1" t="s">
        <v>257</v>
      </c>
      <c r="L6" s="1" t="s">
        <v>257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258</v>
      </c>
      <c r="S6" s="1" t="s">
        <v>224</v>
      </c>
      <c r="T6" s="1" t="s">
        <v>225</v>
      </c>
      <c r="U6" s="1" t="s">
        <v>226</v>
      </c>
      <c r="V6" s="1" t="s">
        <v>259</v>
      </c>
    </row>
    <row r="7" s="1" customFormat="1" spans="1:22">
      <c r="A7" s="3">
        <v>999226901941806</v>
      </c>
      <c r="B7" s="1" t="s">
        <v>260</v>
      </c>
      <c r="C7" s="1" t="s">
        <v>261</v>
      </c>
      <c r="D7" s="1" t="s">
        <v>262</v>
      </c>
      <c r="E7" s="1" t="s">
        <v>263</v>
      </c>
      <c r="F7" s="1" t="s">
        <v>214</v>
      </c>
      <c r="G7" s="1" t="s">
        <v>215</v>
      </c>
      <c r="H7" s="1" t="s">
        <v>216</v>
      </c>
      <c r="I7" s="1" t="s">
        <v>264</v>
      </c>
      <c r="J7" s="1" t="s">
        <v>30</v>
      </c>
      <c r="K7" s="1" t="s">
        <v>265</v>
      </c>
      <c r="L7" s="1" t="s">
        <v>265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266</v>
      </c>
      <c r="S7" s="1" t="s">
        <v>224</v>
      </c>
      <c r="T7" s="1" t="s">
        <v>225</v>
      </c>
      <c r="U7" s="1" t="s">
        <v>226</v>
      </c>
      <c r="V7" s="1" t="s">
        <v>227</v>
      </c>
    </row>
    <row r="8" s="1" customFormat="1" spans="1:22">
      <c r="A8" s="3">
        <v>999227193862370</v>
      </c>
      <c r="B8" s="1" t="s">
        <v>267</v>
      </c>
      <c r="C8" s="1" t="s">
        <v>268</v>
      </c>
      <c r="D8" s="1" t="s">
        <v>269</v>
      </c>
      <c r="E8" s="1" t="s">
        <v>270</v>
      </c>
      <c r="F8" s="1" t="s">
        <v>240</v>
      </c>
      <c r="G8" s="1" t="s">
        <v>215</v>
      </c>
      <c r="H8" s="1" t="s">
        <v>216</v>
      </c>
      <c r="I8" s="1" t="s">
        <v>271</v>
      </c>
      <c r="J8" s="1" t="s">
        <v>30</v>
      </c>
      <c r="K8" s="1" t="s">
        <v>272</v>
      </c>
      <c r="L8" s="1" t="s">
        <v>272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273</v>
      </c>
      <c r="S8" s="1" t="s">
        <v>224</v>
      </c>
      <c r="T8" s="1" t="s">
        <v>225</v>
      </c>
      <c r="U8" s="1" t="s">
        <v>226</v>
      </c>
      <c r="V8" s="1" t="s">
        <v>274</v>
      </c>
    </row>
    <row r="9" s="1" customFormat="1" spans="1:22">
      <c r="A9" s="3">
        <v>999228001380986</v>
      </c>
      <c r="B9" s="1" t="s">
        <v>275</v>
      </c>
      <c r="C9" s="1" t="s">
        <v>276</v>
      </c>
      <c r="D9" s="1" t="s">
        <v>277</v>
      </c>
      <c r="E9" s="1" t="s">
        <v>278</v>
      </c>
      <c r="F9" s="1" t="s">
        <v>214</v>
      </c>
      <c r="G9" s="1" t="s">
        <v>215</v>
      </c>
      <c r="H9" s="1" t="s">
        <v>216</v>
      </c>
      <c r="I9" s="1" t="s">
        <v>279</v>
      </c>
      <c r="J9" s="1" t="s">
        <v>30</v>
      </c>
      <c r="K9" s="1" t="s">
        <v>280</v>
      </c>
      <c r="L9" s="1" t="s">
        <v>280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281</v>
      </c>
      <c r="S9" s="1" t="s">
        <v>224</v>
      </c>
      <c r="T9" s="1" t="s">
        <v>225</v>
      </c>
      <c r="U9" s="1" t="s">
        <v>226</v>
      </c>
      <c r="V9" s="1" t="s">
        <v>282</v>
      </c>
    </row>
    <row r="10" s="1" customFormat="1" spans="1:22">
      <c r="A10" s="3">
        <v>999228170632854</v>
      </c>
      <c r="B10" s="1" t="s">
        <v>283</v>
      </c>
      <c r="C10" s="1" t="s">
        <v>284</v>
      </c>
      <c r="D10" s="1" t="s">
        <v>285</v>
      </c>
      <c r="E10" s="1" t="s">
        <v>286</v>
      </c>
      <c r="F10" s="1" t="s">
        <v>287</v>
      </c>
      <c r="G10" s="1" t="s">
        <v>215</v>
      </c>
      <c r="H10" s="1" t="s">
        <v>216</v>
      </c>
      <c r="I10" s="1" t="s">
        <v>288</v>
      </c>
      <c r="J10" s="1" t="s">
        <v>30</v>
      </c>
      <c r="K10" s="1" t="s">
        <v>289</v>
      </c>
      <c r="L10" s="1" t="s">
        <v>289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290</v>
      </c>
      <c r="S10" s="1" t="s">
        <v>224</v>
      </c>
      <c r="T10" s="1" t="s">
        <v>225</v>
      </c>
      <c r="U10" s="1" t="s">
        <v>226</v>
      </c>
      <c r="V10" s="1" t="s">
        <v>291</v>
      </c>
    </row>
    <row r="11" s="1" customFormat="1" spans="1:22">
      <c r="A11" s="3">
        <v>999228213973731</v>
      </c>
      <c r="B11" s="1" t="s">
        <v>292</v>
      </c>
      <c r="C11" s="1" t="s">
        <v>293</v>
      </c>
      <c r="D11" s="1" t="s">
        <v>294</v>
      </c>
      <c r="E11" s="1" t="s">
        <v>295</v>
      </c>
      <c r="F11" s="1" t="s">
        <v>240</v>
      </c>
      <c r="G11" s="1" t="s">
        <v>215</v>
      </c>
      <c r="H11" s="1" t="s">
        <v>216</v>
      </c>
      <c r="I11" s="1" t="s">
        <v>296</v>
      </c>
      <c r="J11" s="1" t="s">
        <v>30</v>
      </c>
      <c r="K11" s="1" t="s">
        <v>297</v>
      </c>
      <c r="L11" s="1" t="s">
        <v>297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298</v>
      </c>
      <c r="S11" s="1" t="s">
        <v>224</v>
      </c>
      <c r="T11" s="1" t="s">
        <v>225</v>
      </c>
      <c r="U11" s="1" t="s">
        <v>226</v>
      </c>
      <c r="V11" s="1" t="s">
        <v>291</v>
      </c>
    </row>
    <row r="12" s="1" customFormat="1" spans="1:22">
      <c r="A12" s="3">
        <v>999228235243205</v>
      </c>
      <c r="B12" s="1" t="s">
        <v>299</v>
      </c>
      <c r="C12" s="1" t="s">
        <v>300</v>
      </c>
      <c r="D12" s="1" t="s">
        <v>301</v>
      </c>
      <c r="E12" s="1" t="s">
        <v>302</v>
      </c>
      <c r="F12" s="1" t="s">
        <v>287</v>
      </c>
      <c r="G12" s="1" t="s">
        <v>215</v>
      </c>
      <c r="H12" s="1" t="s">
        <v>216</v>
      </c>
      <c r="I12" s="1" t="s">
        <v>303</v>
      </c>
      <c r="J12" s="1" t="s">
        <v>30</v>
      </c>
      <c r="K12" s="1" t="s">
        <v>304</v>
      </c>
      <c r="L12" s="1" t="s">
        <v>304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305</v>
      </c>
      <c r="S12" s="1" t="s">
        <v>224</v>
      </c>
      <c r="T12" s="1" t="s">
        <v>225</v>
      </c>
      <c r="U12" s="1" t="s">
        <v>226</v>
      </c>
      <c r="V12" s="1" t="s">
        <v>259</v>
      </c>
    </row>
    <row r="13" s="1" customFormat="1" spans="1:22">
      <c r="A13" s="3">
        <v>999228260127504</v>
      </c>
      <c r="B13" s="1" t="s">
        <v>306</v>
      </c>
      <c r="C13" s="1" t="s">
        <v>307</v>
      </c>
      <c r="D13" s="1" t="s">
        <v>269</v>
      </c>
      <c r="E13" s="1" t="s">
        <v>308</v>
      </c>
      <c r="F13" s="1" t="s">
        <v>240</v>
      </c>
      <c r="G13" s="1" t="s">
        <v>215</v>
      </c>
      <c r="H13" s="1" t="s">
        <v>216</v>
      </c>
      <c r="I13" s="1" t="s">
        <v>309</v>
      </c>
      <c r="J13" s="1" t="s">
        <v>30</v>
      </c>
      <c r="K13" s="1" t="s">
        <v>310</v>
      </c>
      <c r="L13" s="1" t="s">
        <v>310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311</v>
      </c>
      <c r="S13" s="1" t="s">
        <v>224</v>
      </c>
      <c r="T13" s="1" t="s">
        <v>225</v>
      </c>
      <c r="U13" s="1" t="s">
        <v>226</v>
      </c>
      <c r="V13" s="1" t="s">
        <v>274</v>
      </c>
    </row>
    <row r="14" s="1" customFormat="1" spans="1:22">
      <c r="A14" s="3">
        <v>999228266093795</v>
      </c>
      <c r="B14" s="1" t="s">
        <v>312</v>
      </c>
      <c r="C14" s="1" t="s">
        <v>313</v>
      </c>
      <c r="D14" s="1" t="s">
        <v>314</v>
      </c>
      <c r="E14" s="1" t="s">
        <v>315</v>
      </c>
      <c r="F14" s="1" t="s">
        <v>316</v>
      </c>
      <c r="G14" s="1" t="s">
        <v>215</v>
      </c>
      <c r="H14" s="1" t="s">
        <v>216</v>
      </c>
      <c r="I14" s="1" t="s">
        <v>317</v>
      </c>
      <c r="J14" s="1" t="s">
        <v>30</v>
      </c>
      <c r="K14" s="1" t="s">
        <v>318</v>
      </c>
      <c r="L14" s="1" t="s">
        <v>318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319</v>
      </c>
      <c r="S14" s="1" t="s">
        <v>224</v>
      </c>
      <c r="T14" s="1" t="s">
        <v>225</v>
      </c>
      <c r="U14" s="1" t="s">
        <v>226</v>
      </c>
      <c r="V14" s="1" t="s">
        <v>227</v>
      </c>
    </row>
    <row r="15" s="1" customFormat="1" spans="1:22">
      <c r="A15" s="3">
        <v>999228365407713</v>
      </c>
      <c r="B15" s="1" t="s">
        <v>320</v>
      </c>
      <c r="C15" s="1" t="s">
        <v>321</v>
      </c>
      <c r="D15" s="1" t="s">
        <v>322</v>
      </c>
      <c r="E15" s="1" t="s">
        <v>323</v>
      </c>
      <c r="F15" s="1" t="s">
        <v>214</v>
      </c>
      <c r="G15" s="1" t="s">
        <v>215</v>
      </c>
      <c r="H15" s="1" t="s">
        <v>216</v>
      </c>
      <c r="I15" s="1" t="s">
        <v>324</v>
      </c>
      <c r="J15" s="1" t="s">
        <v>30</v>
      </c>
      <c r="K15" s="1" t="s">
        <v>325</v>
      </c>
      <c r="L15" s="1" t="s">
        <v>325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326</v>
      </c>
      <c r="S15" s="1" t="s">
        <v>224</v>
      </c>
      <c r="T15" s="1" t="s">
        <v>225</v>
      </c>
      <c r="U15" s="1" t="s">
        <v>226</v>
      </c>
      <c r="V15" s="1" t="s">
        <v>282</v>
      </c>
    </row>
    <row r="16" s="1" customFormat="1" spans="1:22">
      <c r="A16" s="3">
        <v>999228396209304</v>
      </c>
      <c r="B16" s="1" t="s">
        <v>327</v>
      </c>
      <c r="C16" s="1" t="s">
        <v>328</v>
      </c>
      <c r="D16" s="1" t="s">
        <v>329</v>
      </c>
      <c r="E16" s="1" t="s">
        <v>330</v>
      </c>
      <c r="F16" s="1" t="s">
        <v>240</v>
      </c>
      <c r="G16" s="1" t="s">
        <v>215</v>
      </c>
      <c r="H16" s="1" t="s">
        <v>216</v>
      </c>
      <c r="I16" s="1" t="s">
        <v>331</v>
      </c>
      <c r="J16" s="1" t="s">
        <v>30</v>
      </c>
      <c r="K16" s="1" t="s">
        <v>332</v>
      </c>
      <c r="L16" s="1" t="s">
        <v>332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333</v>
      </c>
      <c r="S16" s="1" t="s">
        <v>224</v>
      </c>
      <c r="T16" s="1" t="s">
        <v>225</v>
      </c>
      <c r="U16" s="1" t="s">
        <v>226</v>
      </c>
      <c r="V16" s="1" t="s">
        <v>334</v>
      </c>
    </row>
    <row r="17" s="1" customFormat="1" spans="1:22">
      <c r="A17" s="3">
        <v>999228530694599</v>
      </c>
      <c r="B17" s="1" t="s">
        <v>335</v>
      </c>
      <c r="C17" s="1" t="s">
        <v>336</v>
      </c>
      <c r="D17" s="1" t="s">
        <v>337</v>
      </c>
      <c r="E17" s="1" t="s">
        <v>338</v>
      </c>
      <c r="F17" s="1" t="s">
        <v>240</v>
      </c>
      <c r="G17" s="1" t="s">
        <v>215</v>
      </c>
      <c r="H17" s="1" t="s">
        <v>216</v>
      </c>
      <c r="I17" s="1" t="s">
        <v>339</v>
      </c>
      <c r="J17" s="1" t="s">
        <v>30</v>
      </c>
      <c r="K17" s="1" t="s">
        <v>340</v>
      </c>
      <c r="L17" s="1" t="s">
        <v>340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341</v>
      </c>
      <c r="S17" s="1" t="s">
        <v>224</v>
      </c>
      <c r="T17" s="1" t="s">
        <v>225</v>
      </c>
      <c r="U17" s="1" t="s">
        <v>226</v>
      </c>
      <c r="V17" s="1" t="s">
        <v>274</v>
      </c>
    </row>
    <row r="18" s="1" customFormat="1" spans="1:22">
      <c r="A18" s="3">
        <v>999228543608509</v>
      </c>
      <c r="B18" s="1" t="s">
        <v>342</v>
      </c>
      <c r="C18" s="1" t="s">
        <v>343</v>
      </c>
      <c r="D18" s="1" t="s">
        <v>344</v>
      </c>
      <c r="E18" s="1" t="s">
        <v>345</v>
      </c>
      <c r="F18" s="1" t="s">
        <v>316</v>
      </c>
      <c r="G18" s="1" t="s">
        <v>215</v>
      </c>
      <c r="H18" s="1" t="s">
        <v>216</v>
      </c>
      <c r="I18" s="1" t="s">
        <v>346</v>
      </c>
      <c r="J18" s="1" t="s">
        <v>30</v>
      </c>
      <c r="K18" s="1" t="s">
        <v>347</v>
      </c>
      <c r="L18" s="1" t="s">
        <v>347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348</v>
      </c>
      <c r="S18" s="1" t="s">
        <v>224</v>
      </c>
      <c r="T18" s="1" t="s">
        <v>225</v>
      </c>
      <c r="U18" s="1" t="s">
        <v>226</v>
      </c>
      <c r="V18" s="1" t="s">
        <v>349</v>
      </c>
    </row>
    <row r="19" s="1" customFormat="1" spans="1:22">
      <c r="A19" s="3">
        <v>999228553007511</v>
      </c>
      <c r="B19" s="1" t="s">
        <v>350</v>
      </c>
      <c r="C19" s="1" t="s">
        <v>351</v>
      </c>
      <c r="D19" s="1" t="s">
        <v>269</v>
      </c>
      <c r="E19" s="1" t="s">
        <v>352</v>
      </c>
      <c r="F19" s="1" t="s">
        <v>240</v>
      </c>
      <c r="G19" s="1" t="s">
        <v>215</v>
      </c>
      <c r="H19" s="1" t="s">
        <v>216</v>
      </c>
      <c r="I19" s="1" t="s">
        <v>353</v>
      </c>
      <c r="J19" s="1" t="s">
        <v>30</v>
      </c>
      <c r="K19" s="1" t="s">
        <v>354</v>
      </c>
      <c r="L19" s="1" t="s">
        <v>354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355</v>
      </c>
      <c r="S19" s="1" t="s">
        <v>224</v>
      </c>
      <c r="T19" s="1" t="s">
        <v>225</v>
      </c>
      <c r="U19" s="1" t="s">
        <v>226</v>
      </c>
      <c r="V19" s="1" t="s">
        <v>274</v>
      </c>
    </row>
    <row r="20" s="1" customFormat="1" spans="1:22">
      <c r="A20" s="3">
        <v>999228561140689</v>
      </c>
      <c r="B20" s="1" t="s">
        <v>356</v>
      </c>
      <c r="C20" s="1" t="s">
        <v>357</v>
      </c>
      <c r="D20" s="1" t="s">
        <v>358</v>
      </c>
      <c r="E20" s="1" t="s">
        <v>359</v>
      </c>
      <c r="F20" s="1" t="s">
        <v>214</v>
      </c>
      <c r="G20" s="1" t="s">
        <v>215</v>
      </c>
      <c r="H20" s="1" t="s">
        <v>216</v>
      </c>
      <c r="I20" s="1" t="s">
        <v>360</v>
      </c>
      <c r="J20" s="1" t="s">
        <v>30</v>
      </c>
      <c r="K20" s="1" t="s">
        <v>361</v>
      </c>
      <c r="L20" s="1" t="s">
        <v>361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362</v>
      </c>
      <c r="S20" s="1" t="s">
        <v>224</v>
      </c>
      <c r="T20" s="1" t="s">
        <v>225</v>
      </c>
      <c r="U20" s="1" t="s">
        <v>226</v>
      </c>
      <c r="V20" s="1" t="s">
        <v>363</v>
      </c>
    </row>
    <row r="21" s="1" customFormat="1" spans="1:22">
      <c r="A21" s="3">
        <v>999229465978246</v>
      </c>
      <c r="B21" s="1" t="s">
        <v>364</v>
      </c>
      <c r="C21" s="1" t="s">
        <v>365</v>
      </c>
      <c r="D21" s="1" t="s">
        <v>366</v>
      </c>
      <c r="E21" s="1" t="s">
        <v>367</v>
      </c>
      <c r="F21" s="1" t="s">
        <v>287</v>
      </c>
      <c r="G21" s="1" t="s">
        <v>215</v>
      </c>
      <c r="H21" s="1" t="s">
        <v>216</v>
      </c>
      <c r="I21" s="1" t="s">
        <v>368</v>
      </c>
      <c r="J21" s="1" t="s">
        <v>30</v>
      </c>
      <c r="K21" s="1" t="s">
        <v>369</v>
      </c>
      <c r="L21" s="1" t="s">
        <v>369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370</v>
      </c>
      <c r="S21" s="1" t="s">
        <v>224</v>
      </c>
      <c r="T21" s="1" t="s">
        <v>225</v>
      </c>
      <c r="U21" s="1" t="s">
        <v>371</v>
      </c>
      <c r="V21" s="1" t="s">
        <v>274</v>
      </c>
    </row>
    <row r="22" s="1" customFormat="1" spans="1:22">
      <c r="A22" s="3">
        <v>29699365904</v>
      </c>
      <c r="B22" s="1" t="s">
        <v>287</v>
      </c>
      <c r="C22" s="1" t="s">
        <v>372</v>
      </c>
      <c r="D22" s="1" t="s">
        <v>373</v>
      </c>
      <c r="E22" s="1" t="s">
        <v>374</v>
      </c>
      <c r="F22" s="1" t="s">
        <v>287</v>
      </c>
      <c r="G22" s="1" t="s">
        <v>215</v>
      </c>
      <c r="H22" s="1" t="s">
        <v>216</v>
      </c>
      <c r="I22" s="1" t="s">
        <v>375</v>
      </c>
      <c r="J22" s="1" t="s">
        <v>30</v>
      </c>
      <c r="K22" s="1" t="s">
        <v>376</v>
      </c>
      <c r="L22" s="1" t="s">
        <v>376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377</v>
      </c>
      <c r="S22" s="1" t="s">
        <v>224</v>
      </c>
      <c r="T22" s="1" t="s">
        <v>225</v>
      </c>
      <c r="U22" s="1" t="s">
        <v>226</v>
      </c>
      <c r="V22" s="1" t="s">
        <v>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2024-01-18T01:49:56Z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58A004AC55404DCA96BDC52B46B6ACDF_12</vt:lpwstr>
  </property>
</Properties>
</file>