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<sst xmlns="http://schemas.openxmlformats.org/spreadsheetml/2006/main" count="674" uniqueCount="312">
  <si>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</si>
  <si>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</si>
  <si>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</si>
  <si>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</si>
  <si>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</si>
  <si>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</si>
  <si>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</si>
  <si>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</si>
  <si>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</si>
  <si>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</si>
  <si>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</si>
  <si>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</si>
  <si>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</si>
  <si>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</si>
  <si>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</si>
  <si>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</si>
  <si>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</si>
  <si>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</si>
  <si>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</si>
  <si>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</si>
  <si>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</si>
  <si>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</si>
  <si>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</si>
  <si>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</si>
  <si>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</si>
  <si>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999224264545303	</t>
  </si>
  <si>
    <t>Ctrip</t>
  </si>
  <si>
    <t>正常</t>
  </si>
  <si>
    <t>[柏林]雷迪森柏林亚历山大广场酒店(Park Inn by Radisson Berlin Alexanderplatz)(68545335)</t>
  </si>
  <si>
    <t>标准房&lt;2人入住&gt;&lt;不退款&gt;&lt;早餐&gt;</t>
  </si>
  <si>
    <t>HKD</t>
  </si>
  <si>
    <t>Augustinussen/Guri</t>
  </si>
  <si>
    <t>CA13030240119HKD</t>
  </si>
  <si>
    <t>未提现</t>
  </si>
  <si>
    <t>携程开票</t>
  </si>
  <si>
    <t xml:space="preserve">3388706	</t>
  </si>
  <si>
    <t xml:space="preserve">	</t>
  </si>
  <si>
    <t xml:space="preserve">999225365281806	</t>
  </si>
  <si>
    <t>[格拉纳达]格拉纳达马西亚酒店 - 五感客房及套房(Hotel Macià Granada Five Senses Rooms &amp; Suites)(55611989)</t>
  </si>
  <si>
    <t>标准双人房&lt;2人入住&gt;</t>
  </si>
  <si>
    <t>KIM/JINYUN,KIM/JINYUN</t>
  </si>
  <si>
    <t xml:space="preserve">3642619	</t>
  </si>
  <si>
    <t xml:space="preserve">999226603141661	</t>
  </si>
  <si>
    <t>[萨尔瓦多]萨尔瓦多红河宜必思酒店(Ibis Salvador Rio Vermelho)(70788457)</t>
  </si>
  <si>
    <t>标准公寓 - 带双人床&lt;2人入住&gt;&lt;早餐&gt;</t>
  </si>
  <si>
    <t>Barbulho/Ana Paula</t>
  </si>
  <si>
    <t xml:space="preserve">3875449	</t>
  </si>
  <si>
    <t xml:space="preserve">999227048906592	</t>
  </si>
  <si>
    <t>[纽约]纽约市中心希尔顿逸林酒店(DoubleTree by Hilton New York Downtown)(55328987)</t>
  </si>
  <si>
    <t>两张双人床房&lt;2人入住&gt;</t>
  </si>
  <si>
    <t>ZHANG/GUODONG</t>
  </si>
  <si>
    <t xml:space="preserve">3989163	</t>
  </si>
  <si>
    <t xml:space="preserve">3428144830	</t>
  </si>
  <si>
    <t xml:space="preserve">999228002651765	</t>
  </si>
  <si>
    <t>[拉普拉普]皇宫水上乐园度假村(Jpark Island Resort &amp; Waterpark Cebu)(109329158)</t>
  </si>
  <si>
    <t>Mactan Suite Ocean&lt;2人入住&gt;&lt;不退款&gt;&lt;早餐&gt;</t>
  </si>
  <si>
    <t>PARK/SUNYOUNG</t>
  </si>
  <si>
    <t xml:space="preserve">4100280	</t>
  </si>
  <si>
    <t>取消</t>
  </si>
  <si>
    <t xml:space="preserve">999228217301576	</t>
  </si>
  <si>
    <t>[普吉岛]普吉岛海床大酒店(Seabed Grand Hotel Phuket)(110132987)</t>
  </si>
  <si>
    <t>豪华房（可使用泳池）&lt;2人入住&gt;&lt;不退款&gt;&lt;早餐&gt;</t>
  </si>
  <si>
    <t>YEKATERINA/AN</t>
  </si>
  <si>
    <t xml:space="preserve">4154161	</t>
  </si>
  <si>
    <t xml:space="preserve">29868	</t>
  </si>
  <si>
    <t xml:space="preserve">999228305890827	</t>
  </si>
  <si>
    <t>MATSUMOTO/YASUNORI,TONE/YUI</t>
  </si>
  <si>
    <t xml:space="preserve">4184508	</t>
  </si>
  <si>
    <t xml:space="preserve">999228320149733	</t>
  </si>
  <si>
    <t>[曼谷]沙吞伊斯汀大酒店(Eastin Grand Hotel Sathorn)(68545414)</t>
  </si>
  <si>
    <t>高级房&lt;2人入住&gt;&lt;早餐&gt;</t>
  </si>
  <si>
    <t>NIEMEIER/BARBARA,BOEHNLEIN/BIANCA</t>
  </si>
  <si>
    <t xml:space="preserve">4193184	</t>
  </si>
  <si>
    <t xml:space="preserve">490096	</t>
  </si>
  <si>
    <t xml:space="preserve">999228321086264	</t>
  </si>
  <si>
    <t>[河内]拉皮斯酒店(The Lapis Hotel)(55452158)</t>
  </si>
  <si>
    <t>标准双床房&lt;2人入住&gt;</t>
  </si>
  <si>
    <t>Wehner/Stefan</t>
  </si>
  <si>
    <t xml:space="preserve">4194362	</t>
  </si>
  <si>
    <t xml:space="preserve">999228436296637	</t>
  </si>
  <si>
    <t>[吉隆坡]吉隆坡宴宾雅酒店(Impiana KLCC Hotel)(60480363)</t>
  </si>
  <si>
    <t>豪华特大床房&lt;2人入住&gt;&lt;不退款&gt;&lt;早餐&gt;</t>
  </si>
  <si>
    <t>Dawood/Sheik</t>
  </si>
  <si>
    <t xml:space="preserve">4238987	</t>
  </si>
  <si>
    <t xml:space="preserve">IHVKJV	</t>
  </si>
  <si>
    <t xml:space="preserve">999228473987158	</t>
  </si>
  <si>
    <t>[曼谷]水门中心点(Centre Point Pratunam)(55666068)</t>
  </si>
  <si>
    <t>至尊豪华行政房&lt;1&gt;&lt;2人入住&gt;</t>
  </si>
  <si>
    <t>CHAI/SHY HUEY</t>
  </si>
  <si>
    <t xml:space="preserve">4254369	</t>
  </si>
  <si>
    <t xml:space="preserve">1711571	</t>
  </si>
  <si>
    <t xml:space="preserve">999228561217757	</t>
  </si>
  <si>
    <t>[长滩岛]长滩岛金凤凰酒店(Golden Phoenix Hotel Boracay)(55799350)</t>
  </si>
  <si>
    <t>豪华双床房&lt;2人入住&gt;&lt;不退款&gt;</t>
  </si>
  <si>
    <t>CHUA/KIRTSIE</t>
  </si>
  <si>
    <t xml:space="preserve">4294744	</t>
  </si>
  <si>
    <t xml:space="preserve">2311210019	</t>
  </si>
  <si>
    <t xml:space="preserve">999228573677168	</t>
  </si>
  <si>
    <t>[巴黎]巴黎共和皇冠假日酒店 - IHG 旗下酒店(Crowne Plaza Paris République, an IHG Hotel)(55439252)</t>
  </si>
  <si>
    <t>标准房&lt;2人入住&gt;&lt;不退款&gt;</t>
  </si>
  <si>
    <t>CHEN/YIWEN,LIANG/KAI TING KATY</t>
  </si>
  <si>
    <t xml:space="preserve">4300169	</t>
  </si>
  <si>
    <t xml:space="preserve">1869	</t>
  </si>
  <si>
    <t xml:space="preserve">999228579015427	</t>
  </si>
  <si>
    <t>[纽约]肯尼迪机场舒适酒店(Comfort Inn JFK Airport)(110133668)</t>
  </si>
  <si>
    <t>特大床房&lt;2人入住&gt;&lt;早餐&gt;</t>
  </si>
  <si>
    <t>XIE/HONGLIN</t>
  </si>
  <si>
    <t xml:space="preserve">4301940	</t>
  </si>
  <si>
    <t xml:space="preserve">-C9NLCCV7	</t>
  </si>
  <si>
    <t xml:space="preserve">999229461500382	</t>
  </si>
  <si>
    <t>[吉隆坡]吉隆坡大华酒店，傲途格精选酒店(The Majestic Hotel Kuala Lumpur, Autograph Collection)(68025853)</t>
  </si>
  <si>
    <t>豪华特大床房塔楼翼&lt;2人入住&gt;&lt;不退款&gt;&lt;早餐&gt;</t>
  </si>
  <si>
    <t>li/chenhu</t>
  </si>
  <si>
    <t xml:space="preserve">4537112	</t>
  </si>
  <si>
    <t xml:space="preserve">375416240	</t>
  </si>
  <si>
    <t xml:space="preserve">999229476128388	</t>
  </si>
  <si>
    <t>[马卡蒂]新世界马卡蒂酒店(New World Makati Hotel)(70391576)</t>
  </si>
  <si>
    <t>高级特大床房&lt;1人入住&gt;&lt;不退款&gt;</t>
  </si>
  <si>
    <t>SHIZUE/SATO</t>
  </si>
  <si>
    <t xml:space="preserve">4546786	</t>
  </si>
  <si>
    <t xml:space="preserve">7479344	</t>
  </si>
  <si>
    <t xml:space="preserve">999229558176222	</t>
  </si>
  <si>
    <t>[吉隆坡]吉隆坡市中心智选假日酒店(Holiday Inn Express Kuala Lumpur City Centre, an IHG Hotel)(55337198)</t>
  </si>
  <si>
    <t>标准大床房&lt;2人入住&gt;&lt;不退款&gt;&lt;早餐&gt;</t>
  </si>
  <si>
    <t>NG/JIA WEI</t>
  </si>
  <si>
    <t xml:space="preserve">4568687	</t>
  </si>
  <si>
    <t xml:space="preserve">418593	</t>
  </si>
  <si>
    <t xml:space="preserve">999229565570507	</t>
  </si>
  <si>
    <t>[新加坡]樟宜机场皇冠假日酒店  - IHG 旗下酒店(Crowne Plaza Changi Airport, an IHG Hotel)(55280749)</t>
  </si>
  <si>
    <t>1 张特大床标准无烟房&lt;2人入住&gt;&lt;不退款&gt;</t>
  </si>
  <si>
    <t>li/hong</t>
  </si>
  <si>
    <t xml:space="preserve">4569851	</t>
  </si>
  <si>
    <t xml:space="preserve">24693199	</t>
  </si>
  <si>
    <t xml:space="preserve">999229685378963	</t>
  </si>
  <si>
    <t>[仰光]仰光温德姆至尊酒店(Wyndham Grand Yangon)(111414763)</t>
  </si>
  <si>
    <t>高级特大床房&lt;2人入住&gt;&lt;不退款&gt;&lt;早餐&gt;</t>
  </si>
  <si>
    <t>WANG/HAIFANG</t>
  </si>
  <si>
    <t xml:space="preserve">4590030	</t>
  </si>
  <si>
    <t xml:space="preserve">501060	</t>
  </si>
  <si>
    <t>，</t>
  </si>
  <si>
    <t xml:space="preserve"> 44771.63 HKD</t>
  </si>
  <si>
    <t>A240119102342481</t>
  </si>
  <si>
    <t>A240119102429481</t>
  </si>
  <si>
    <t>总计： 44771.63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</si>
  <si>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</si>
  <si>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</si>
  <si>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</si>
  <si>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</si>
  <si>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</si>
  <si>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</si>
  <si>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</si>
  <si>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</si>
  <si>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</si>
  <si>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</si>
  <si>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</si>
  <si>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</si>
  <si>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</si>
  <si>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</si>
  <si>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</si>
  <si>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</si>
  <si>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</si>
  <si>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</si>
  <si>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</si>
  <si>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2024-01-13</t>
  </si>
  <si>
    <t>4590030</t>
  </si>
  <si>
    <t>仰光温德姆大酒店</t>
  </si>
  <si>
    <t>WANG HAIFANG</t>
  </si>
  <si>
    <t>2024-01-14</t>
  </si>
  <si>
    <t>2024-01-16</t>
  </si>
  <si>
    <t>退房日周结</t>
  </si>
  <si>
    <t>1004.01</t>
  </si>
  <si>
    <t>1092.50</t>
  </si>
  <si>
    <t>0</t>
  </si>
  <si>
    <t>0.00</t>
  </si>
  <si>
    <t>携程汇智国际直连</t>
  </si>
  <si>
    <t>925</t>
  </si>
  <si>
    <t>2024-01-13 17:47:50</t>
  </si>
  <si>
    <t>否</t>
  </si>
  <si>
    <t>汇智国际旅游发展有限公司</t>
  </si>
  <si>
    <t>直采</t>
  </si>
  <si>
    <t>缅甸</t>
  </si>
  <si>
    <t>2024-01-09</t>
  </si>
  <si>
    <t>4569851</t>
  </si>
  <si>
    <t>新加坡樟宜机场皇冠假日酒店</t>
  </si>
  <si>
    <t>li hong</t>
  </si>
  <si>
    <t>2024-01-15</t>
  </si>
  <si>
    <t>1637.00</t>
  </si>
  <si>
    <t>1782.45</t>
  </si>
  <si>
    <t>2024-01-11 06:10:37</t>
  </si>
  <si>
    <t>新加坡</t>
  </si>
  <si>
    <t>4568687</t>
  </si>
  <si>
    <t>吉隆坡市中心智选假日酒店</t>
  </si>
  <si>
    <t>NG JIA WEI</t>
  </si>
  <si>
    <t>327.00</t>
  </si>
  <si>
    <t>356.05</t>
  </si>
  <si>
    <t>2024-01-09 16:18:08</t>
  </si>
  <si>
    <t>马来西亚</t>
  </si>
  <si>
    <t>2024-01-05</t>
  </si>
  <si>
    <t>4546786</t>
  </si>
  <si>
    <t>马尼拉新世界酒店</t>
  </si>
  <si>
    <t>SHIZUE SATO</t>
  </si>
  <si>
    <t>1888.01</t>
  </si>
  <si>
    <t>2057.10</t>
  </si>
  <si>
    <t>2024-01-06 16:31:36</t>
  </si>
  <si>
    <t>菲律宾</t>
  </si>
  <si>
    <t>2024-01-03</t>
  </si>
  <si>
    <t>4537112</t>
  </si>
  <si>
    <t>吉隆坡大华酒店 - 傲途格精选酒店</t>
  </si>
  <si>
    <t>li chenhu</t>
  </si>
  <si>
    <t>3260.02</t>
  </si>
  <si>
    <t>3559.75</t>
  </si>
  <si>
    <t>2024-01-03 21:23:34</t>
  </si>
  <si>
    <t>2023-11-22</t>
  </si>
  <si>
    <t>4301940</t>
  </si>
  <si>
    <t>肯尼迪机场舒适酒店</t>
  </si>
  <si>
    <t>XIE HONGLIN</t>
  </si>
  <si>
    <t>1003.35</t>
  </si>
  <si>
    <t>1092.86</t>
  </si>
  <si>
    <t>2023-11-22 11:43:15</t>
  </si>
  <si>
    <t>直连</t>
  </si>
  <si>
    <t>美国</t>
  </si>
  <si>
    <t>2023-11-21</t>
  </si>
  <si>
    <t>4300169</t>
  </si>
  <si>
    <t>皇冠假日巴黎共和酒店</t>
  </si>
  <si>
    <t>CHEN YIWEN,LIANG KAI TING KATY</t>
  </si>
  <si>
    <t>3517.43</t>
  </si>
  <si>
    <t>3816.24</t>
  </si>
  <si>
    <t>2023-11-21 23:41:15</t>
  </si>
  <si>
    <t>法国</t>
  </si>
  <si>
    <t>4294744</t>
  </si>
  <si>
    <t>长滩岛金凤凰酒店</t>
  </si>
  <si>
    <t>CHUA KIRTSIE</t>
  </si>
  <si>
    <t>1843.99</t>
  </si>
  <si>
    <t>2000.64</t>
  </si>
  <si>
    <t>2023-11-21 09:00:07</t>
  </si>
  <si>
    <t>2023-11-14</t>
  </si>
  <si>
    <t>4254369</t>
  </si>
  <si>
    <t>水门中心点</t>
  </si>
  <si>
    <t>CHAI SHY HUEY</t>
  </si>
  <si>
    <t>2024-01-12</t>
  </si>
  <si>
    <t>2381.55</t>
  </si>
  <si>
    <t>2545.48</t>
  </si>
  <si>
    <t>2023-11-14 18:00:07</t>
  </si>
  <si>
    <t>泰国</t>
  </si>
  <si>
    <t>2023-11-12</t>
  </si>
  <si>
    <t>4238987</t>
  </si>
  <si>
    <t>吉隆坡宴宾雅酒店</t>
  </si>
  <si>
    <t>Dawood Sheik</t>
  </si>
  <si>
    <t>1167.62</t>
  </si>
  <si>
    <t>1248.39</t>
  </si>
  <si>
    <t>2023-11-12 08:07:00</t>
  </si>
  <si>
    <t>2023-11-05</t>
  </si>
  <si>
    <t>4194362</t>
  </si>
  <si>
    <t>拉皮斯酒店</t>
  </si>
  <si>
    <t>Wehner Stefan</t>
  </si>
  <si>
    <t>865.74</t>
  </si>
  <si>
    <t>926.72</t>
  </si>
  <si>
    <t>2023-11-05 03:54:07</t>
  </si>
  <si>
    <t>越南</t>
  </si>
  <si>
    <t>2023-11-04</t>
  </si>
  <si>
    <t>4193184</t>
  </si>
  <si>
    <t>沙通易思婷大酒店</t>
  </si>
  <si>
    <t>NIEMEIER BARBARA,BOEHNLEIN BIANCA</t>
  </si>
  <si>
    <t>5003.99</t>
  </si>
  <si>
    <t>5367.36</t>
  </si>
  <si>
    <t>2023-11-05 12:39:34</t>
  </si>
  <si>
    <t>2023-11-03</t>
  </si>
  <si>
    <t>4184508</t>
  </si>
  <si>
    <t>皇宫水上乐园度假村</t>
  </si>
  <si>
    <t>MATSUMOTO YASUNORI,TONE YUI</t>
  </si>
  <si>
    <t>5292.32</t>
  </si>
  <si>
    <t>5648.76</t>
  </si>
  <si>
    <t>2023-11-03 16:13:08</t>
  </si>
  <si>
    <t>2023-10-29</t>
  </si>
  <si>
    <t>4154161</t>
  </si>
  <si>
    <t>普吉岛海床大酒店(SHA Extra Plus)</t>
  </si>
  <si>
    <t>YEKATERINA AN</t>
  </si>
  <si>
    <t>2667.99</t>
  </si>
  <si>
    <t>2844.64</t>
  </si>
  <si>
    <t>2023-10-30 09:51:33</t>
  </si>
  <si>
    <t>2023-09-26</t>
  </si>
  <si>
    <t>3989163</t>
  </si>
  <si>
    <t>纽约市中心希尔顿逸林酒店</t>
  </si>
  <si>
    <t>ZHANG GUODONG</t>
  </si>
  <si>
    <t>3856.05</t>
  </si>
  <si>
    <t>4111.80</t>
  </si>
  <si>
    <t>2023-09-26 19:41:47</t>
  </si>
  <si>
    <t>2023-09-03</t>
  </si>
  <si>
    <t>3875449</t>
  </si>
  <si>
    <t>萨尔瓦多红河宜必思酒店</t>
  </si>
  <si>
    <t>Barbulho Ana Paula</t>
  </si>
  <si>
    <t>1561.86</t>
  </si>
  <si>
    <t>1682.13</t>
  </si>
  <si>
    <t>2023-09-03 06:46:10</t>
  </si>
  <si>
    <t>巴西</t>
  </si>
  <si>
    <t>2023-07-16</t>
  </si>
  <si>
    <t>3642619</t>
  </si>
  <si>
    <t>格拉纳达五味套房旅馆</t>
  </si>
  <si>
    <t>KIM JINYUN,KIM JINYUN</t>
  </si>
  <si>
    <t>858.29</t>
  </si>
  <si>
    <t>936.90</t>
  </si>
  <si>
    <t>2023-07-16 13:12:31</t>
  </si>
  <si>
    <t>西班牙</t>
  </si>
  <si>
    <t>2023-05-18</t>
  </si>
  <si>
    <t>3388706</t>
  </si>
  <si>
    <t>雷迪森柏林亚历山大广场酒店</t>
  </si>
  <si>
    <t>Augustinussen Guri</t>
  </si>
  <si>
    <t>2024-01-10</t>
  </si>
  <si>
    <t>3315.51</t>
  </si>
  <si>
    <t>3702.00</t>
  </si>
  <si>
    <t>2023-05-18 04:39:04</t>
  </si>
  <si>
    <t>德国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</si>
</sst>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14</xdr:col>
      <xdr:colOff>542925</xdr:colOff>
      <xdr:row>64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658475" cy="4752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45301</v>
      </c>
      <c r="G2" s="6">
        <v>45307</v>
      </c>
      <c r="H2" s="4">
        <v>1</v>
      </c>
      <c r="I2" s="4">
        <v>6</v>
      </c>
      <c r="J2" s="4">
        <v>6</v>
      </c>
      <c r="K2" s="4" t="s">
        <v>30</v>
      </c>
      <c r="L2" s="4">
        <v>3702</v>
      </c>
      <c r="M2" s="4">
        <v>3702</v>
      </c>
      <c r="N2" s="4" t="s">
        <v>31</v>
      </c>
      <c r="O2" s="4" t="s">
        <v>32</v>
      </c>
      <c r="P2" s="4" t="s">
        <v>33</v>
      </c>
      <c r="Q2" s="4">
        <v>0</v>
      </c>
      <c r="R2" s="7">
        <v>45064</v>
      </c>
      <c r="S2" s="6">
        <v>45310</v>
      </c>
      <c r="T2" s="4" t="s">
        <v>34</v>
      </c>
      <c r="U2" s="4">
        <v>3702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45305</v>
      </c>
      <c r="G3" s="6">
        <v>45307</v>
      </c>
      <c r="H3" s="4">
        <v>1</v>
      </c>
      <c r="I3" s="4">
        <v>2</v>
      </c>
      <c r="J3" s="4">
        <v>2</v>
      </c>
      <c r="K3" s="4" t="s">
        <v>30</v>
      </c>
      <c r="L3" s="4">
        <v>936.9</v>
      </c>
      <c r="M3" s="4">
        <v>936.9</v>
      </c>
      <c r="N3" s="4" t="s">
        <v>40</v>
      </c>
      <c r="O3" s="4" t="s">
        <v>32</v>
      </c>
      <c r="P3" s="4" t="s">
        <v>33</v>
      </c>
      <c r="Q3" s="4">
        <v>0</v>
      </c>
      <c r="R3" s="7">
        <v>45123.0000115741</v>
      </c>
      <c r="S3" s="6">
        <v>45310</v>
      </c>
      <c r="T3" s="4" t="s">
        <v>34</v>
      </c>
      <c r="U3" s="4">
        <v>936.9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45304</v>
      </c>
      <c r="G4" s="6">
        <v>45307</v>
      </c>
      <c r="H4" s="4">
        <v>1</v>
      </c>
      <c r="I4" s="4">
        <v>3</v>
      </c>
      <c r="J4" s="4">
        <v>3</v>
      </c>
      <c r="K4" s="4" t="s">
        <v>30</v>
      </c>
      <c r="L4" s="4">
        <v>1682.13</v>
      </c>
      <c r="M4" s="4">
        <v>1682.13</v>
      </c>
      <c r="N4" s="4" t="s">
        <v>45</v>
      </c>
      <c r="O4" s="4" t="s">
        <v>32</v>
      </c>
      <c r="P4" s="4" t="s">
        <v>33</v>
      </c>
      <c r="Q4" s="4">
        <v>0</v>
      </c>
      <c r="R4" s="7">
        <v>45172.0000115741</v>
      </c>
      <c r="S4" s="6">
        <v>45310</v>
      </c>
      <c r="T4" s="4" t="s">
        <v>34</v>
      </c>
      <c r="U4" s="4">
        <v>1682.13</v>
      </c>
      <c r="V4" s="4">
        <v>0</v>
      </c>
      <c r="W4" s="4">
        <v>0</v>
      </c>
      <c r="X4" s="4" t="s">
        <v>46</v>
      </c>
      <c r="Y4" s="4" t="s">
        <v>36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45304</v>
      </c>
      <c r="G5" s="6">
        <v>45307</v>
      </c>
      <c r="H5" s="4">
        <v>1</v>
      </c>
      <c r="I5" s="4">
        <v>3</v>
      </c>
      <c r="J5" s="4">
        <v>3</v>
      </c>
      <c r="K5" s="4" t="s">
        <v>30</v>
      </c>
      <c r="L5" s="4">
        <v>4111.8</v>
      </c>
      <c r="M5" s="4">
        <v>4111.8</v>
      </c>
      <c r="N5" s="4" t="s">
        <v>50</v>
      </c>
      <c r="O5" s="4" t="s">
        <v>32</v>
      </c>
      <c r="P5" s="4" t="s">
        <v>33</v>
      </c>
      <c r="Q5" s="4">
        <v>0</v>
      </c>
      <c r="R5" s="7">
        <v>45195</v>
      </c>
      <c r="S5" s="6">
        <v>45310</v>
      </c>
      <c r="T5" s="4" t="s">
        <v>34</v>
      </c>
      <c r="U5" s="4">
        <v>4111.8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45305</v>
      </c>
      <c r="G6" s="6">
        <v>45307</v>
      </c>
      <c r="H6" s="4">
        <v>1</v>
      </c>
      <c r="I6" s="4">
        <v>2</v>
      </c>
      <c r="J6" s="4">
        <v>2</v>
      </c>
      <c r="K6" s="4" t="s">
        <v>30</v>
      </c>
      <c r="L6" s="4">
        <v>3843.32</v>
      </c>
      <c r="M6" s="4">
        <v>3843.32</v>
      </c>
      <c r="N6" s="4" t="s">
        <v>56</v>
      </c>
      <c r="O6" s="4" t="s">
        <v>32</v>
      </c>
      <c r="P6" s="4" t="s">
        <v>33</v>
      </c>
      <c r="Q6" s="4">
        <v>0</v>
      </c>
      <c r="R6" s="7">
        <v>45219.0000115741</v>
      </c>
      <c r="S6" s="6">
        <v>45310</v>
      </c>
      <c r="T6" s="4" t="s">
        <v>34</v>
      </c>
      <c r="U6" s="4">
        <v>3843.32</v>
      </c>
      <c r="V6" s="4">
        <v>0</v>
      </c>
      <c r="W6" s="4">
        <v>0</v>
      </c>
      <c r="X6" s="4" t="s">
        <v>57</v>
      </c>
      <c r="Y6" s="4" t="s">
        <v>36</v>
      </c>
    </row>
    <row r="7" s="4" customFormat="1" spans="1:25">
      <c r="A7" s="4" t="s">
        <v>53</v>
      </c>
      <c r="B7" s="4" t="s">
        <v>26</v>
      </c>
      <c r="C7" s="4" t="s">
        <v>58</v>
      </c>
      <c r="D7" s="4" t="s">
        <v>54</v>
      </c>
      <c r="E7" s="4" t="s">
        <v>55</v>
      </c>
      <c r="F7" s="6">
        <v>45305</v>
      </c>
      <c r="G7" s="6">
        <v>45307</v>
      </c>
      <c r="H7" s="4">
        <v>1</v>
      </c>
      <c r="I7" s="4">
        <v>2</v>
      </c>
      <c r="J7" s="4">
        <v>2</v>
      </c>
      <c r="K7" s="4" t="s">
        <v>30</v>
      </c>
      <c r="L7" s="4">
        <v>-3843.32</v>
      </c>
      <c r="M7" s="4">
        <v>-3843.32</v>
      </c>
      <c r="N7" s="4" t="s">
        <v>56</v>
      </c>
      <c r="O7" s="4" t="s">
        <v>32</v>
      </c>
      <c r="P7" s="4" t="s">
        <v>33</v>
      </c>
      <c r="Q7" s="4">
        <v>0</v>
      </c>
      <c r="R7" s="7">
        <v>45219.0000115741</v>
      </c>
      <c r="S7" s="6">
        <v>45310</v>
      </c>
      <c r="T7" s="4" t="s">
        <v>34</v>
      </c>
      <c r="U7" s="4">
        <v>-3843.32</v>
      </c>
      <c r="V7" s="4">
        <v>0</v>
      </c>
      <c r="W7" s="4">
        <v>0</v>
      </c>
      <c r="X7" s="4" t="s">
        <v>57</v>
      </c>
      <c r="Y7" s="4" t="s">
        <v>36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45303</v>
      </c>
      <c r="G8" s="6">
        <v>45307</v>
      </c>
      <c r="H8" s="4">
        <v>1</v>
      </c>
      <c r="I8" s="4">
        <v>4</v>
      </c>
      <c r="J8" s="4">
        <v>4</v>
      </c>
      <c r="K8" s="4" t="s">
        <v>30</v>
      </c>
      <c r="L8" s="4">
        <v>2844.64</v>
      </c>
      <c r="M8" s="4">
        <v>2844.64</v>
      </c>
      <c r="N8" s="4" t="s">
        <v>62</v>
      </c>
      <c r="O8" s="4" t="s">
        <v>32</v>
      </c>
      <c r="P8" s="4" t="s">
        <v>33</v>
      </c>
      <c r="Q8" s="4">
        <v>0</v>
      </c>
      <c r="R8" s="7">
        <v>45228.0000115741</v>
      </c>
      <c r="S8" s="6">
        <v>45310</v>
      </c>
      <c r="T8" s="4" t="s">
        <v>34</v>
      </c>
      <c r="U8" s="4">
        <v>2844.64</v>
      </c>
      <c r="V8" s="4">
        <v>0</v>
      </c>
      <c r="W8" s="4">
        <v>0</v>
      </c>
      <c r="X8" s="4" t="s">
        <v>63</v>
      </c>
      <c r="Y8" s="4" t="s">
        <v>64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54</v>
      </c>
      <c r="E9" s="4" t="s">
        <v>55</v>
      </c>
      <c r="F9" s="6">
        <v>45304</v>
      </c>
      <c r="G9" s="6">
        <v>45307</v>
      </c>
      <c r="H9" s="4">
        <v>1</v>
      </c>
      <c r="I9" s="4">
        <v>3</v>
      </c>
      <c r="J9" s="4">
        <v>3</v>
      </c>
      <c r="K9" s="4" t="s">
        <v>30</v>
      </c>
      <c r="L9" s="4">
        <v>5648.76</v>
      </c>
      <c r="M9" s="4">
        <v>5648.76</v>
      </c>
      <c r="N9" s="4" t="s">
        <v>66</v>
      </c>
      <c r="O9" s="4" t="s">
        <v>32</v>
      </c>
      <c r="P9" s="4" t="s">
        <v>33</v>
      </c>
      <c r="Q9" s="4">
        <v>0</v>
      </c>
      <c r="R9" s="7">
        <v>45233</v>
      </c>
      <c r="S9" s="6">
        <v>45310</v>
      </c>
      <c r="T9" s="4" t="s">
        <v>34</v>
      </c>
      <c r="U9" s="4">
        <v>5648.76</v>
      </c>
      <c r="V9" s="4">
        <v>0</v>
      </c>
      <c r="W9" s="4">
        <v>0</v>
      </c>
      <c r="X9" s="4" t="s">
        <v>67</v>
      </c>
      <c r="Y9" s="4" t="s">
        <v>36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70</v>
      </c>
      <c r="F10" s="6">
        <v>45304</v>
      </c>
      <c r="G10" s="6">
        <v>45307</v>
      </c>
      <c r="H10" s="4">
        <v>2</v>
      </c>
      <c r="I10" s="4">
        <v>3</v>
      </c>
      <c r="J10" s="4">
        <v>6</v>
      </c>
      <c r="K10" s="4" t="s">
        <v>30</v>
      </c>
      <c r="L10" s="4">
        <v>5367.36</v>
      </c>
      <c r="M10" s="4">
        <v>5367.36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45234</v>
      </c>
      <c r="S10" s="6">
        <v>45310</v>
      </c>
      <c r="T10" s="4" t="s">
        <v>34</v>
      </c>
      <c r="U10" s="4">
        <v>5367.36</v>
      </c>
      <c r="V10" s="4">
        <v>0</v>
      </c>
      <c r="W10" s="4">
        <v>0</v>
      </c>
      <c r="X10" s="4" t="s">
        <v>72</v>
      </c>
      <c r="Y10" s="4" t="s">
        <v>73</v>
      </c>
    </row>
    <row r="11" s="4" customFormat="1" spans="1:25">
      <c r="A11" s="4" t="s">
        <v>74</v>
      </c>
      <c r="B11" s="4" t="s">
        <v>26</v>
      </c>
      <c r="C11" s="4" t="s">
        <v>27</v>
      </c>
      <c r="D11" s="4" t="s">
        <v>75</v>
      </c>
      <c r="E11" s="4" t="s">
        <v>76</v>
      </c>
      <c r="F11" s="6">
        <v>45305</v>
      </c>
      <c r="G11" s="6">
        <v>45307</v>
      </c>
      <c r="H11" s="4">
        <v>1</v>
      </c>
      <c r="I11" s="4">
        <v>2</v>
      </c>
      <c r="J11" s="4">
        <v>2</v>
      </c>
      <c r="K11" s="4" t="s">
        <v>30</v>
      </c>
      <c r="L11" s="4">
        <v>926.72</v>
      </c>
      <c r="M11" s="4">
        <v>926.72</v>
      </c>
      <c r="N11" s="4" t="s">
        <v>77</v>
      </c>
      <c r="O11" s="4" t="s">
        <v>32</v>
      </c>
      <c r="P11" s="4" t="s">
        <v>33</v>
      </c>
      <c r="Q11" s="4">
        <v>0</v>
      </c>
      <c r="R11" s="7">
        <v>45235.0000115741</v>
      </c>
      <c r="S11" s="6">
        <v>45310</v>
      </c>
      <c r="T11" s="4" t="s">
        <v>34</v>
      </c>
      <c r="U11" s="4">
        <v>926.72</v>
      </c>
      <c r="V11" s="4">
        <v>0</v>
      </c>
      <c r="W11" s="4">
        <v>0</v>
      </c>
      <c r="X11" s="4" t="s">
        <v>78</v>
      </c>
      <c r="Y11" s="4" t="s">
        <v>36</v>
      </c>
    </row>
    <row r="12" s="4" customFormat="1" spans="1:25">
      <c r="A12" s="4" t="s">
        <v>79</v>
      </c>
      <c r="B12" s="4" t="s">
        <v>26</v>
      </c>
      <c r="C12" s="4" t="s">
        <v>27</v>
      </c>
      <c r="D12" s="4" t="s">
        <v>80</v>
      </c>
      <c r="E12" s="4" t="s">
        <v>81</v>
      </c>
      <c r="F12" s="6">
        <v>45305</v>
      </c>
      <c r="G12" s="6">
        <v>45307</v>
      </c>
      <c r="H12" s="4">
        <v>1</v>
      </c>
      <c r="I12" s="4">
        <v>2</v>
      </c>
      <c r="J12" s="4">
        <v>2</v>
      </c>
      <c r="K12" s="4" t="s">
        <v>30</v>
      </c>
      <c r="L12" s="4">
        <v>1248.39</v>
      </c>
      <c r="M12" s="4">
        <v>1248.39</v>
      </c>
      <c r="N12" s="4" t="s">
        <v>82</v>
      </c>
      <c r="O12" s="4" t="s">
        <v>32</v>
      </c>
      <c r="P12" s="4" t="s">
        <v>33</v>
      </c>
      <c r="Q12" s="4">
        <v>0</v>
      </c>
      <c r="R12" s="7">
        <v>45242.0000115741</v>
      </c>
      <c r="S12" s="6">
        <v>45310</v>
      </c>
      <c r="T12" s="4" t="s">
        <v>34</v>
      </c>
      <c r="U12" s="4">
        <v>1248.39</v>
      </c>
      <c r="V12" s="4">
        <v>0</v>
      </c>
      <c r="W12" s="4">
        <v>0</v>
      </c>
      <c r="X12" s="4" t="s">
        <v>83</v>
      </c>
      <c r="Y12" s="4" t="s">
        <v>84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6">
        <v>45303</v>
      </c>
      <c r="G13" s="6">
        <v>45307</v>
      </c>
      <c r="H13" s="4">
        <v>1</v>
      </c>
      <c r="I13" s="4">
        <v>4</v>
      </c>
      <c r="J13" s="4">
        <v>4</v>
      </c>
      <c r="K13" s="4" t="s">
        <v>30</v>
      </c>
      <c r="L13" s="4">
        <v>2545.32</v>
      </c>
      <c r="M13" s="4">
        <v>2545.32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45244.0000115741</v>
      </c>
      <c r="S13" s="6">
        <v>45310</v>
      </c>
      <c r="T13" s="4" t="s">
        <v>34</v>
      </c>
      <c r="U13" s="4">
        <v>2545.32</v>
      </c>
      <c r="V13" s="4">
        <v>0</v>
      </c>
      <c r="W13" s="4">
        <v>0</v>
      </c>
      <c r="X13" s="4" t="s">
        <v>89</v>
      </c>
      <c r="Y13" s="4" t="s">
        <v>90</v>
      </c>
    </row>
    <row r="14" s="4" customFormat="1" spans="1:25">
      <c r="A14" s="4" t="s">
        <v>91</v>
      </c>
      <c r="B14" s="4" t="s">
        <v>26</v>
      </c>
      <c r="C14" s="4" t="s">
        <v>27</v>
      </c>
      <c r="D14" s="4" t="s">
        <v>92</v>
      </c>
      <c r="E14" s="4" t="s">
        <v>93</v>
      </c>
      <c r="F14" s="6">
        <v>45304</v>
      </c>
      <c r="G14" s="6">
        <v>45307</v>
      </c>
      <c r="H14" s="4">
        <v>2</v>
      </c>
      <c r="I14" s="4">
        <v>3</v>
      </c>
      <c r="J14" s="4">
        <v>6</v>
      </c>
      <c r="K14" s="4" t="s">
        <v>30</v>
      </c>
      <c r="L14" s="4">
        <v>2000.66</v>
      </c>
      <c r="M14" s="4">
        <v>2000.66</v>
      </c>
      <c r="N14" s="4" t="s">
        <v>94</v>
      </c>
      <c r="O14" s="4" t="s">
        <v>32</v>
      </c>
      <c r="P14" s="4" t="s">
        <v>33</v>
      </c>
      <c r="Q14" s="4">
        <v>0</v>
      </c>
      <c r="R14" s="7">
        <v>45251.0000115741</v>
      </c>
      <c r="S14" s="6">
        <v>45310</v>
      </c>
      <c r="T14" s="4" t="s">
        <v>34</v>
      </c>
      <c r="U14" s="4">
        <v>2000.66</v>
      </c>
      <c r="V14" s="4">
        <v>0</v>
      </c>
      <c r="W14" s="4">
        <v>0</v>
      </c>
      <c r="X14" s="4" t="s">
        <v>95</v>
      </c>
      <c r="Y14" s="4" t="s">
        <v>96</v>
      </c>
    </row>
    <row r="15" s="4" customFormat="1" spans="1:25">
      <c r="A15" s="4" t="s">
        <v>97</v>
      </c>
      <c r="B15" s="4" t="s">
        <v>26</v>
      </c>
      <c r="C15" s="4" t="s">
        <v>27</v>
      </c>
      <c r="D15" s="4" t="s">
        <v>98</v>
      </c>
      <c r="E15" s="4" t="s">
        <v>99</v>
      </c>
      <c r="F15" s="6">
        <v>45304</v>
      </c>
      <c r="G15" s="6">
        <v>45307</v>
      </c>
      <c r="H15" s="4">
        <v>1</v>
      </c>
      <c r="I15" s="4">
        <v>3</v>
      </c>
      <c r="J15" s="4">
        <v>3</v>
      </c>
      <c r="K15" s="4" t="s">
        <v>30</v>
      </c>
      <c r="L15" s="4">
        <v>3816.24</v>
      </c>
      <c r="M15" s="4">
        <v>3816.24</v>
      </c>
      <c r="N15" s="4" t="s">
        <v>100</v>
      </c>
      <c r="O15" s="4" t="s">
        <v>32</v>
      </c>
      <c r="P15" s="4" t="s">
        <v>33</v>
      </c>
      <c r="Q15" s="4">
        <v>0</v>
      </c>
      <c r="R15" s="7">
        <v>45251</v>
      </c>
      <c r="S15" s="6">
        <v>45310</v>
      </c>
      <c r="T15" s="4" t="s">
        <v>34</v>
      </c>
      <c r="U15" s="4">
        <v>3816.24</v>
      </c>
      <c r="V15" s="4">
        <v>0</v>
      </c>
      <c r="W15" s="4">
        <v>0</v>
      </c>
      <c r="X15" s="4" t="s">
        <v>101</v>
      </c>
      <c r="Y15" s="4" t="s">
        <v>102</v>
      </c>
    </row>
    <row r="16" s="4" customFormat="1" spans="1:25">
      <c r="A16" s="4" t="s">
        <v>103</v>
      </c>
      <c r="B16" s="4" t="s">
        <v>26</v>
      </c>
      <c r="C16" s="4" t="s">
        <v>27</v>
      </c>
      <c r="D16" s="4" t="s">
        <v>104</v>
      </c>
      <c r="E16" s="4" t="s">
        <v>105</v>
      </c>
      <c r="F16" s="6">
        <v>45306</v>
      </c>
      <c r="G16" s="6">
        <v>45307</v>
      </c>
      <c r="H16" s="4">
        <v>1</v>
      </c>
      <c r="I16" s="4">
        <v>1</v>
      </c>
      <c r="J16" s="4">
        <v>1</v>
      </c>
      <c r="K16" s="4" t="s">
        <v>30</v>
      </c>
      <c r="L16" s="4">
        <v>1092.86</v>
      </c>
      <c r="M16" s="4">
        <v>1092.86</v>
      </c>
      <c r="N16" s="4" t="s">
        <v>106</v>
      </c>
      <c r="O16" s="4" t="s">
        <v>32</v>
      </c>
      <c r="P16" s="4" t="s">
        <v>33</v>
      </c>
      <c r="Q16" s="4">
        <v>0</v>
      </c>
      <c r="R16" s="7">
        <v>45252.0000115741</v>
      </c>
      <c r="S16" s="6">
        <v>45310</v>
      </c>
      <c r="T16" s="4" t="s">
        <v>34</v>
      </c>
      <c r="U16" s="4">
        <v>1092.86</v>
      </c>
      <c r="V16" s="4">
        <v>0</v>
      </c>
      <c r="W16" s="4">
        <v>0</v>
      </c>
      <c r="X16" s="4" t="s">
        <v>107</v>
      </c>
      <c r="Y16" s="4" t="s">
        <v>108</v>
      </c>
    </row>
    <row r="17" s="4" customFormat="1" spans="1:25">
      <c r="A17" s="4" t="s">
        <v>109</v>
      </c>
      <c r="B17" s="4" t="s">
        <v>26</v>
      </c>
      <c r="C17" s="4" t="s">
        <v>27</v>
      </c>
      <c r="D17" s="4" t="s">
        <v>110</v>
      </c>
      <c r="E17" s="4" t="s">
        <v>111</v>
      </c>
      <c r="F17" s="6">
        <v>45306</v>
      </c>
      <c r="G17" s="6">
        <v>45307</v>
      </c>
      <c r="H17" s="4">
        <v>5</v>
      </c>
      <c r="I17" s="4">
        <v>1</v>
      </c>
      <c r="J17" s="4">
        <v>5</v>
      </c>
      <c r="K17" s="4" t="s">
        <v>30</v>
      </c>
      <c r="L17" s="4">
        <v>3559.75</v>
      </c>
      <c r="M17" s="4">
        <v>3559.75</v>
      </c>
      <c r="N17" s="4" t="s">
        <v>112</v>
      </c>
      <c r="O17" s="4" t="s">
        <v>32</v>
      </c>
      <c r="P17" s="4" t="s">
        <v>33</v>
      </c>
      <c r="Q17" s="4">
        <v>0</v>
      </c>
      <c r="R17" s="7">
        <v>45294.0000115741</v>
      </c>
      <c r="S17" s="6">
        <v>45310</v>
      </c>
      <c r="T17" s="4" t="s">
        <v>34</v>
      </c>
      <c r="U17" s="4">
        <v>3559.75</v>
      </c>
      <c r="V17" s="4">
        <v>0</v>
      </c>
      <c r="W17" s="4">
        <v>0</v>
      </c>
      <c r="X17" s="4" t="s">
        <v>113</v>
      </c>
      <c r="Y17" s="4" t="s">
        <v>114</v>
      </c>
    </row>
    <row r="18" s="4" customFormat="1" spans="1:25">
      <c r="A18" s="4" t="s">
        <v>115</v>
      </c>
      <c r="B18" s="4" t="s">
        <v>26</v>
      </c>
      <c r="C18" s="4" t="s">
        <v>27</v>
      </c>
      <c r="D18" s="4" t="s">
        <v>116</v>
      </c>
      <c r="E18" s="4" t="s">
        <v>117</v>
      </c>
      <c r="F18" s="6">
        <v>45305</v>
      </c>
      <c r="G18" s="6">
        <v>45307</v>
      </c>
      <c r="H18" s="4">
        <v>1</v>
      </c>
      <c r="I18" s="4">
        <v>2</v>
      </c>
      <c r="J18" s="4">
        <v>2</v>
      </c>
      <c r="K18" s="4" t="s">
        <v>30</v>
      </c>
      <c r="L18" s="4">
        <v>2057.1</v>
      </c>
      <c r="M18" s="4">
        <v>2057.1</v>
      </c>
      <c r="N18" s="4" t="s">
        <v>118</v>
      </c>
      <c r="O18" s="4" t="s">
        <v>32</v>
      </c>
      <c r="P18" s="4" t="s">
        <v>33</v>
      </c>
      <c r="Q18" s="4">
        <v>0</v>
      </c>
      <c r="R18" s="7">
        <v>45296</v>
      </c>
      <c r="S18" s="6">
        <v>45310</v>
      </c>
      <c r="T18" s="4" t="s">
        <v>34</v>
      </c>
      <c r="U18" s="4">
        <v>2057.1</v>
      </c>
      <c r="V18" s="4">
        <v>0</v>
      </c>
      <c r="W18" s="4">
        <v>0</v>
      </c>
      <c r="X18" s="4" t="s">
        <v>119</v>
      </c>
      <c r="Y18" s="4" t="s">
        <v>120</v>
      </c>
    </row>
    <row r="19" s="4" customFormat="1" spans="1:25">
      <c r="A19" s="4" t="s">
        <v>121</v>
      </c>
      <c r="B19" s="4" t="s">
        <v>26</v>
      </c>
      <c r="C19" s="4" t="s">
        <v>27</v>
      </c>
      <c r="D19" s="4" t="s">
        <v>122</v>
      </c>
      <c r="E19" s="4" t="s">
        <v>123</v>
      </c>
      <c r="F19" s="6">
        <v>45306</v>
      </c>
      <c r="G19" s="6">
        <v>45307</v>
      </c>
      <c r="H19" s="4">
        <v>1</v>
      </c>
      <c r="I19" s="4">
        <v>1</v>
      </c>
      <c r="J19" s="4">
        <v>1</v>
      </c>
      <c r="K19" s="4" t="s">
        <v>30</v>
      </c>
      <c r="L19" s="4">
        <v>356.05</v>
      </c>
      <c r="M19" s="4">
        <v>356.05</v>
      </c>
      <c r="N19" s="4" t="s">
        <v>124</v>
      </c>
      <c r="O19" s="4" t="s">
        <v>32</v>
      </c>
      <c r="P19" s="4" t="s">
        <v>33</v>
      </c>
      <c r="Q19" s="4">
        <v>0</v>
      </c>
      <c r="R19" s="7">
        <v>45300</v>
      </c>
      <c r="S19" s="6">
        <v>45310</v>
      </c>
      <c r="T19" s="4" t="s">
        <v>34</v>
      </c>
      <c r="U19" s="4">
        <v>356.05</v>
      </c>
      <c r="V19" s="4">
        <v>0</v>
      </c>
      <c r="W19" s="4">
        <v>0</v>
      </c>
      <c r="X19" s="4" t="s">
        <v>125</v>
      </c>
      <c r="Y19" s="4" t="s">
        <v>126</v>
      </c>
    </row>
    <row r="20" s="4" customFormat="1" spans="1:25">
      <c r="A20" s="4" t="s">
        <v>127</v>
      </c>
      <c r="B20" s="4" t="s">
        <v>26</v>
      </c>
      <c r="C20" s="4" t="s">
        <v>27</v>
      </c>
      <c r="D20" s="4" t="s">
        <v>128</v>
      </c>
      <c r="E20" s="4" t="s">
        <v>129</v>
      </c>
      <c r="F20" s="6">
        <v>45306</v>
      </c>
      <c r="G20" s="6">
        <v>45307</v>
      </c>
      <c r="H20" s="4">
        <v>1</v>
      </c>
      <c r="I20" s="4">
        <v>1</v>
      </c>
      <c r="J20" s="4">
        <v>1</v>
      </c>
      <c r="K20" s="4" t="s">
        <v>30</v>
      </c>
      <c r="L20" s="4">
        <v>1782.45</v>
      </c>
      <c r="M20" s="4">
        <v>1782.45</v>
      </c>
      <c r="N20" s="4" t="s">
        <v>130</v>
      </c>
      <c r="O20" s="4" t="s">
        <v>32</v>
      </c>
      <c r="P20" s="4" t="s">
        <v>33</v>
      </c>
      <c r="Q20" s="4">
        <v>0</v>
      </c>
      <c r="R20" s="7">
        <v>45300</v>
      </c>
      <c r="S20" s="6">
        <v>45310</v>
      </c>
      <c r="T20" s="4" t="s">
        <v>34</v>
      </c>
      <c r="U20" s="4">
        <v>1782.45</v>
      </c>
      <c r="V20" s="4">
        <v>0</v>
      </c>
      <c r="W20" s="4">
        <v>0</v>
      </c>
      <c r="X20" s="4" t="s">
        <v>131</v>
      </c>
      <c r="Y20" s="4" t="s">
        <v>132</v>
      </c>
    </row>
    <row r="21" s="4" customFormat="1" spans="1:25">
      <c r="A21" s="4" t="s">
        <v>133</v>
      </c>
      <c r="B21" s="4" t="s">
        <v>26</v>
      </c>
      <c r="C21" s="4" t="s">
        <v>27</v>
      </c>
      <c r="D21" s="4" t="s">
        <v>134</v>
      </c>
      <c r="E21" s="4" t="s">
        <v>135</v>
      </c>
      <c r="F21" s="6">
        <v>45305</v>
      </c>
      <c r="G21" s="6">
        <v>45307</v>
      </c>
      <c r="H21" s="4">
        <v>1</v>
      </c>
      <c r="I21" s="4">
        <v>2</v>
      </c>
      <c r="J21" s="4">
        <v>2</v>
      </c>
      <c r="K21" s="4" t="s">
        <v>30</v>
      </c>
      <c r="L21" s="4">
        <v>1092.5</v>
      </c>
      <c r="M21" s="4">
        <v>1092.5</v>
      </c>
      <c r="N21" s="4" t="s">
        <v>136</v>
      </c>
      <c r="O21" s="4" t="s">
        <v>32</v>
      </c>
      <c r="P21" s="4" t="s">
        <v>33</v>
      </c>
      <c r="Q21" s="4">
        <v>0</v>
      </c>
      <c r="R21" s="7">
        <v>45304</v>
      </c>
      <c r="S21" s="6">
        <v>45310</v>
      </c>
      <c r="T21" s="4" t="s">
        <v>34</v>
      </c>
      <c r="U21" s="4">
        <v>1092.5</v>
      </c>
      <c r="V21" s="4">
        <v>0</v>
      </c>
      <c r="W21" s="4">
        <v>0</v>
      </c>
      <c r="X21" s="4" t="s">
        <v>137</v>
      </c>
      <c r="Y21" s="4" t="s">
        <v>138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1"/>
  <sheetViews>
    <sheetView tabSelected="1" workbookViewId="0">
      <selection activeCell="A29" sqref="A29:C31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139</v>
      </c>
    </row>
    <row r="2" s="4" customFormat="1" hidden="1" spans="1:9">
      <c r="A2" s="5">
        <v>999224264545303</v>
      </c>
      <c r="B2" s="6">
        <v>45301</v>
      </c>
      <c r="C2" s="6">
        <v>45307</v>
      </c>
      <c r="D2" s="4">
        <v>3702</v>
      </c>
      <c r="E2" s="4" t="str">
        <f>VLOOKUP(A2,HOP!A:L,12,0)</f>
        <v>3702.00</v>
      </c>
      <c r="F2" s="4" t="str">
        <f>VLOOKUP(A2,HOP!A:C,3,0)</f>
        <v>3388706</v>
      </c>
      <c r="G2" s="4">
        <f>D2-E2</f>
        <v>0</v>
      </c>
      <c r="H2" s="4" t="str">
        <f>$H$1&amp;F2</f>
        <v>，3388706</v>
      </c>
      <c r="I2" s="4" t="str">
        <f>VLOOKUP(A2,HOP!A:U,21,0)</f>
        <v>直连</v>
      </c>
    </row>
    <row r="3" s="4" customFormat="1" hidden="1" spans="1:9">
      <c r="A3" s="5">
        <v>999225365281806</v>
      </c>
      <c r="B3" s="6">
        <v>45305</v>
      </c>
      <c r="C3" s="6">
        <v>45307</v>
      </c>
      <c r="D3" s="4">
        <v>936.9</v>
      </c>
      <c r="E3" s="4" t="str">
        <f>VLOOKUP(A3,HOP!A:L,12,0)</f>
        <v>936.90</v>
      </c>
      <c r="F3" s="4" t="str">
        <f>VLOOKUP(A3,HOP!A:C,3,0)</f>
        <v>3642619</v>
      </c>
      <c r="G3" s="4">
        <f t="shared" ref="G3:G20" si="0">D3-E3</f>
        <v>0</v>
      </c>
      <c r="H3" s="4" t="str">
        <f t="shared" ref="H3:H20" si="1">$H$1&amp;F3</f>
        <v>，3642619</v>
      </c>
      <c r="I3" s="4" t="str">
        <f>VLOOKUP(A3,HOP!A:U,21,0)</f>
        <v>直连</v>
      </c>
    </row>
    <row r="4" s="4" customFormat="1" hidden="1" spans="1:9">
      <c r="A4" s="5">
        <v>999226603141661</v>
      </c>
      <c r="B4" s="6">
        <v>45304</v>
      </c>
      <c r="C4" s="6">
        <v>45307</v>
      </c>
      <c r="D4" s="4">
        <v>1682.13</v>
      </c>
      <c r="E4" s="4" t="str">
        <f>VLOOKUP(A4,HOP!A:L,12,0)</f>
        <v>1682.13</v>
      </c>
      <c r="F4" s="4" t="str">
        <f>VLOOKUP(A4,HOP!A:C,3,0)</f>
        <v>3875449</v>
      </c>
      <c r="G4" s="4">
        <f t="shared" si="0"/>
        <v>0</v>
      </c>
      <c r="H4" s="4" t="str">
        <f t="shared" si="1"/>
        <v>，3875449</v>
      </c>
      <c r="I4" s="4" t="str">
        <f>VLOOKUP(A4,HOP!A:U,21,0)</f>
        <v>直连</v>
      </c>
    </row>
    <row r="5" s="4" customFormat="1" hidden="1" spans="1:9">
      <c r="A5" s="5">
        <v>999227048906592</v>
      </c>
      <c r="B5" s="6">
        <v>45304</v>
      </c>
      <c r="C5" s="6">
        <v>45307</v>
      </c>
      <c r="D5" s="4">
        <v>4111.8</v>
      </c>
      <c r="E5" s="4" t="str">
        <f>VLOOKUP(A5,HOP!A:L,12,0)</f>
        <v>4111.80</v>
      </c>
      <c r="F5" s="4" t="str">
        <f>VLOOKUP(A5,HOP!A:C,3,0)</f>
        <v>3989163</v>
      </c>
      <c r="G5" s="4">
        <f t="shared" si="0"/>
        <v>0</v>
      </c>
      <c r="H5" s="4" t="str">
        <f t="shared" si="1"/>
        <v>，3989163</v>
      </c>
      <c r="I5" s="4" t="str">
        <f>VLOOKUP(A5,HOP!A:U,21,0)</f>
        <v>直连</v>
      </c>
    </row>
    <row r="6" s="4" customFormat="1" hidden="1" spans="1:9">
      <c r="A6" s="5">
        <v>999228002651765</v>
      </c>
      <c r="B6" s="6">
        <v>45305</v>
      </c>
      <c r="C6" s="6">
        <v>45307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999228217301576</v>
      </c>
      <c r="B7" s="6">
        <v>45303</v>
      </c>
      <c r="C7" s="6">
        <v>45307</v>
      </c>
      <c r="D7" s="4">
        <v>2844.64</v>
      </c>
      <c r="E7" s="4" t="str">
        <f>VLOOKUP(A7,HOP!A:L,12,0)</f>
        <v>2844.64</v>
      </c>
      <c r="F7" s="4" t="str">
        <f>VLOOKUP(A7,HOP!A:C,3,0)</f>
        <v>4154161</v>
      </c>
      <c r="G7" s="4">
        <f t="shared" si="0"/>
        <v>0</v>
      </c>
      <c r="H7" s="4" t="str">
        <f t="shared" si="1"/>
        <v>，4154161</v>
      </c>
      <c r="I7" s="4" t="str">
        <f>VLOOKUP(A7,HOP!A:U,21,0)</f>
        <v>直采</v>
      </c>
    </row>
    <row r="8" s="4" customFormat="1" hidden="1" spans="1:9">
      <c r="A8" s="5">
        <v>999228305890827</v>
      </c>
      <c r="B8" s="6">
        <v>45304</v>
      </c>
      <c r="C8" s="6">
        <v>45307</v>
      </c>
      <c r="D8" s="4">
        <v>5648.76</v>
      </c>
      <c r="E8" s="4" t="str">
        <f>VLOOKUP(A8,HOP!A:L,12,0)</f>
        <v>5648.76</v>
      </c>
      <c r="F8" s="4" t="str">
        <f>VLOOKUP(A8,HOP!A:C,3,0)</f>
        <v>4184508</v>
      </c>
      <c r="G8" s="4">
        <f t="shared" si="0"/>
        <v>0</v>
      </c>
      <c r="H8" s="4" t="str">
        <f t="shared" si="1"/>
        <v>，4184508</v>
      </c>
      <c r="I8" s="4" t="str">
        <f>VLOOKUP(A8,HOP!A:U,21,0)</f>
        <v>直连</v>
      </c>
    </row>
    <row r="9" s="4" customFormat="1" hidden="1" spans="1:9">
      <c r="A9" s="5">
        <v>999228320149733</v>
      </c>
      <c r="B9" s="6">
        <v>45304</v>
      </c>
      <c r="C9" s="6">
        <v>45307</v>
      </c>
      <c r="D9" s="4">
        <v>5367.36</v>
      </c>
      <c r="E9" s="4" t="str">
        <f>VLOOKUP(A9,HOP!A:L,12,0)</f>
        <v>5367.36</v>
      </c>
      <c r="F9" s="4" t="str">
        <f>VLOOKUP(A9,HOP!A:C,3,0)</f>
        <v>4193184</v>
      </c>
      <c r="G9" s="4">
        <f t="shared" si="0"/>
        <v>0</v>
      </c>
      <c r="H9" s="4" t="str">
        <f t="shared" si="1"/>
        <v>，4193184</v>
      </c>
      <c r="I9" s="4" t="str">
        <f>VLOOKUP(A9,HOP!A:U,21,0)</f>
        <v>直采</v>
      </c>
    </row>
    <row r="10" s="4" customFormat="1" hidden="1" spans="1:9">
      <c r="A10" s="5">
        <v>999228321086264</v>
      </c>
      <c r="B10" s="6">
        <v>45305</v>
      </c>
      <c r="C10" s="6">
        <v>45307</v>
      </c>
      <c r="D10" s="4">
        <v>926.72</v>
      </c>
      <c r="E10" s="4" t="str">
        <f>VLOOKUP(A10,HOP!A:L,12,0)</f>
        <v>926.72</v>
      </c>
      <c r="F10" s="4" t="str">
        <f>VLOOKUP(A10,HOP!A:C,3,0)</f>
        <v>4194362</v>
      </c>
      <c r="G10" s="4">
        <f t="shared" si="0"/>
        <v>0</v>
      </c>
      <c r="H10" s="4" t="str">
        <f t="shared" si="1"/>
        <v>，4194362</v>
      </c>
      <c r="I10" s="4" t="str">
        <f>VLOOKUP(A10,HOP!A:U,21,0)</f>
        <v>直连</v>
      </c>
    </row>
    <row r="11" s="4" customFormat="1" hidden="1" spans="1:9">
      <c r="A11" s="5">
        <v>999228436296637</v>
      </c>
      <c r="B11" s="6">
        <v>45305</v>
      </c>
      <c r="C11" s="6">
        <v>45307</v>
      </c>
      <c r="D11" s="4">
        <v>1248.39</v>
      </c>
      <c r="E11" s="4" t="str">
        <f>VLOOKUP(A11,HOP!A:L,12,0)</f>
        <v>1248.39</v>
      </c>
      <c r="F11" s="4" t="str">
        <f>VLOOKUP(A11,HOP!A:C,3,0)</f>
        <v>4238987</v>
      </c>
      <c r="G11" s="4">
        <f t="shared" si="0"/>
        <v>0</v>
      </c>
      <c r="H11" s="4" t="str">
        <f t="shared" si="1"/>
        <v>，4238987</v>
      </c>
      <c r="I11" s="4" t="str">
        <f>VLOOKUP(A11,HOP!A:U,21,0)</f>
        <v>直连</v>
      </c>
    </row>
    <row r="12" s="4" customFormat="1" spans="1:9">
      <c r="A12" s="5">
        <v>999228473987158</v>
      </c>
      <c r="B12" s="6">
        <v>45303</v>
      </c>
      <c r="C12" s="6">
        <v>45307</v>
      </c>
      <c r="D12" s="4">
        <v>2545.32</v>
      </c>
      <c r="E12" s="4" t="str">
        <f>VLOOKUP(A12,HOP!A:L,12,0)</f>
        <v>2545.48</v>
      </c>
      <c r="F12" s="4" t="str">
        <f>VLOOKUP(A12,HOP!A:C,3,0)</f>
        <v>4254369</v>
      </c>
      <c r="G12" s="4">
        <f t="shared" si="0"/>
        <v>-0.159999999999854</v>
      </c>
      <c r="H12" s="4" t="str">
        <f t="shared" si="1"/>
        <v>，4254369</v>
      </c>
      <c r="I12" s="4" t="str">
        <f>VLOOKUP(A12,HOP!A:U,21,0)</f>
        <v>直连</v>
      </c>
    </row>
    <row r="13" s="4" customFormat="1" spans="1:9">
      <c r="A13" s="5">
        <v>999228561217757</v>
      </c>
      <c r="B13" s="6">
        <v>45304</v>
      </c>
      <c r="C13" s="6">
        <v>45307</v>
      </c>
      <c r="D13" s="4">
        <v>2000.66</v>
      </c>
      <c r="E13" s="4" t="str">
        <f>VLOOKUP(A13,HOP!A:L,12,0)</f>
        <v>2000.64</v>
      </c>
      <c r="F13" s="4" t="str">
        <f>VLOOKUP(A13,HOP!A:C,3,0)</f>
        <v>4294744</v>
      </c>
      <c r="G13" s="4">
        <f t="shared" si="0"/>
        <v>0.0199999999999818</v>
      </c>
      <c r="H13" s="4" t="str">
        <f t="shared" si="1"/>
        <v>，4294744</v>
      </c>
      <c r="I13" s="4" t="str">
        <f>VLOOKUP(A13,HOP!A:U,21,0)</f>
        <v>直采</v>
      </c>
    </row>
    <row r="14" s="4" customFormat="1" hidden="1" spans="1:9">
      <c r="A14" s="5">
        <v>999228573677168</v>
      </c>
      <c r="B14" s="6">
        <v>45304</v>
      </c>
      <c r="C14" s="6">
        <v>45307</v>
      </c>
      <c r="D14" s="4">
        <v>3816.24</v>
      </c>
      <c r="E14" s="4" t="str">
        <f>VLOOKUP(A14,HOP!A:L,12,0)</f>
        <v>3816.24</v>
      </c>
      <c r="F14" s="4" t="str">
        <f>VLOOKUP(A14,HOP!A:C,3,0)</f>
        <v>4300169</v>
      </c>
      <c r="G14" s="4">
        <f t="shared" si="0"/>
        <v>0</v>
      </c>
      <c r="H14" s="4" t="str">
        <f t="shared" si="1"/>
        <v>，4300169</v>
      </c>
      <c r="I14" s="4" t="str">
        <f>VLOOKUP(A14,HOP!A:U,21,0)</f>
        <v>直连</v>
      </c>
    </row>
    <row r="15" s="4" customFormat="1" hidden="1" spans="1:9">
      <c r="A15" s="5">
        <v>999228579015427</v>
      </c>
      <c r="B15" s="6">
        <v>45306</v>
      </c>
      <c r="C15" s="6">
        <v>45307</v>
      </c>
      <c r="D15" s="4">
        <v>1092.86</v>
      </c>
      <c r="E15" s="4" t="str">
        <f>VLOOKUP(A15,HOP!A:L,12,0)</f>
        <v>1092.86</v>
      </c>
      <c r="F15" s="4" t="str">
        <f>VLOOKUP(A15,HOP!A:C,3,0)</f>
        <v>4301940</v>
      </c>
      <c r="G15" s="4">
        <f t="shared" si="0"/>
        <v>0</v>
      </c>
      <c r="H15" s="4" t="str">
        <f t="shared" si="1"/>
        <v>，4301940</v>
      </c>
      <c r="I15" s="4" t="str">
        <f>VLOOKUP(A15,HOP!A:U,21,0)</f>
        <v>直连</v>
      </c>
    </row>
    <row r="16" s="4" customFormat="1" hidden="1" spans="1:9">
      <c r="A16" s="5">
        <v>999229461500382</v>
      </c>
      <c r="B16" s="6">
        <v>45306</v>
      </c>
      <c r="C16" s="6">
        <v>45307</v>
      </c>
      <c r="D16" s="4">
        <v>3559.75</v>
      </c>
      <c r="E16" s="4" t="str">
        <f>VLOOKUP(A16,HOP!A:L,12,0)</f>
        <v>3559.75</v>
      </c>
      <c r="F16" s="4" t="str">
        <f>VLOOKUP(A16,HOP!A:C,3,0)</f>
        <v>4537112</v>
      </c>
      <c r="G16" s="4">
        <f t="shared" si="0"/>
        <v>0</v>
      </c>
      <c r="H16" s="4" t="str">
        <f t="shared" si="1"/>
        <v>，4537112</v>
      </c>
      <c r="I16" s="4" t="str">
        <f>VLOOKUP(A16,HOP!A:U,21,0)</f>
        <v>直采</v>
      </c>
    </row>
    <row r="17" s="4" customFormat="1" hidden="1" spans="1:9">
      <c r="A17" s="5">
        <v>999229476128388</v>
      </c>
      <c r="B17" s="6">
        <v>45305</v>
      </c>
      <c r="C17" s="6">
        <v>45307</v>
      </c>
      <c r="D17" s="4">
        <v>2057.1</v>
      </c>
      <c r="E17" s="4" t="str">
        <f>VLOOKUP(A17,HOP!A:L,12,0)</f>
        <v>2057.10</v>
      </c>
      <c r="F17" s="4" t="str">
        <f>VLOOKUP(A17,HOP!A:C,3,0)</f>
        <v>4546786</v>
      </c>
      <c r="G17" s="4">
        <f t="shared" si="0"/>
        <v>0</v>
      </c>
      <c r="H17" s="4" t="str">
        <f t="shared" si="1"/>
        <v>，4546786</v>
      </c>
      <c r="I17" s="4" t="str">
        <f>VLOOKUP(A17,HOP!A:U,21,0)</f>
        <v>直采</v>
      </c>
    </row>
    <row r="18" s="4" customFormat="1" hidden="1" spans="1:9">
      <c r="A18" s="5">
        <v>999229558176222</v>
      </c>
      <c r="B18" s="6">
        <v>45306</v>
      </c>
      <c r="C18" s="6">
        <v>45307</v>
      </c>
      <c r="D18" s="4">
        <v>356.05</v>
      </c>
      <c r="E18" s="4" t="str">
        <f>VLOOKUP(A18,HOP!A:L,12,0)</f>
        <v>356.05</v>
      </c>
      <c r="F18" s="4" t="str">
        <f>VLOOKUP(A18,HOP!A:C,3,0)</f>
        <v>4568687</v>
      </c>
      <c r="G18" s="4">
        <f t="shared" si="0"/>
        <v>0</v>
      </c>
      <c r="H18" s="4" t="str">
        <f t="shared" si="1"/>
        <v>，4568687</v>
      </c>
      <c r="I18" s="4" t="str">
        <f>VLOOKUP(A18,HOP!A:U,21,0)</f>
        <v>直采</v>
      </c>
    </row>
    <row r="19" s="4" customFormat="1" hidden="1" spans="1:9">
      <c r="A19" s="5">
        <v>999229565570507</v>
      </c>
      <c r="B19" s="6">
        <v>45306</v>
      </c>
      <c r="C19" s="6">
        <v>45307</v>
      </c>
      <c r="D19" s="4">
        <v>1782.45</v>
      </c>
      <c r="E19" s="4" t="str">
        <f>VLOOKUP(A19,HOP!A:L,12,0)</f>
        <v>1782.45</v>
      </c>
      <c r="F19" s="4" t="str">
        <f>VLOOKUP(A19,HOP!A:C,3,0)</f>
        <v>4569851</v>
      </c>
      <c r="G19" s="4">
        <f t="shared" si="0"/>
        <v>0</v>
      </c>
      <c r="H19" s="4" t="str">
        <f t="shared" si="1"/>
        <v>，4569851</v>
      </c>
      <c r="I19" s="4" t="str">
        <f>VLOOKUP(A19,HOP!A:U,21,0)</f>
        <v>直采</v>
      </c>
    </row>
    <row r="20" s="4" customFormat="1" hidden="1" spans="1:9">
      <c r="A20" s="5">
        <v>999229685378963</v>
      </c>
      <c r="B20" s="6">
        <v>45305</v>
      </c>
      <c r="C20" s="6">
        <v>45307</v>
      </c>
      <c r="D20" s="4">
        <v>1092.5</v>
      </c>
      <c r="E20" s="4" t="str">
        <f>VLOOKUP(A20,HOP!A:L,12,0)</f>
        <v>1092.50</v>
      </c>
      <c r="F20" s="4" t="str">
        <f>VLOOKUP(A20,HOP!A:C,3,0)</f>
        <v>4590030</v>
      </c>
      <c r="G20" s="4">
        <f t="shared" si="0"/>
        <v>0</v>
      </c>
      <c r="H20" s="4" t="str">
        <f t="shared" si="1"/>
        <v>，4590030</v>
      </c>
      <c r="I20" s="4" t="str">
        <f>VLOOKUP(A20,HOP!A:U,21,0)</f>
        <v>直采</v>
      </c>
    </row>
    <row r="22" spans="4:4">
      <c r="D22" s="4">
        <f>SUM(D2:D21)</f>
        <v>44771.63</v>
      </c>
    </row>
    <row r="24" spans="4:4">
      <c r="D24" s="4" t="s">
        <v>140</v>
      </c>
    </row>
    <row r="29" spans="1:3">
      <c r="A29" s="4" t="s">
        <v>141</v>
      </c>
      <c r="C29" s="4">
        <v>19060.51</v>
      </c>
    </row>
    <row r="30" spans="1:3">
      <c r="A30" s="4" t="s">
        <v>142</v>
      </c>
      <c r="C30" s="4">
        <v>25711.12</v>
      </c>
    </row>
    <row r="31" spans="1:3">
      <c r="A31" s="4" t="s">
        <v>143</v>
      </c>
      <c r="C31" s="4">
        <f>SUBTOTAL(9,C29:C30)</f>
        <v>44771.63</v>
      </c>
    </row>
  </sheetData>
  <autoFilter ref="A1:X20">
    <filterColumn colId="3">
      <filters>
        <filter val="1782.45"/>
        <filter val="1092.86"/>
        <filter val="2057.1"/>
        <filter val="2545.32"/>
        <filter val="1092.5"/>
        <filter val="3559.75"/>
        <filter val="5367.36"/>
        <filter val="5648.76"/>
        <filter val="4111.8"/>
        <filter val="936.9"/>
        <filter val="1248.39"/>
        <filter val="926.72"/>
        <filter val="2844.64"/>
        <filter val="3816.24"/>
        <filter val="2000.66"/>
        <filter val="3702"/>
        <filter val="1682.13"/>
        <filter val="356.05"/>
      </filters>
    </filterColumn>
    <filterColumn colId="6">
      <filters>
        <filter val="0.02"/>
        <filter val="-0.1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144</v>
      </c>
      <c r="B1" s="2" t="s">
        <v>145</v>
      </c>
      <c r="C1" s="2" t="s">
        <v>146</v>
      </c>
      <c r="D1" s="2" t="s">
        <v>147</v>
      </c>
      <c r="E1" s="2" t="s">
        <v>13</v>
      </c>
      <c r="F1" s="2" t="s">
        <v>5</v>
      </c>
      <c r="G1" s="2" t="s">
        <v>6</v>
      </c>
      <c r="H1" s="2" t="s">
        <v>148</v>
      </c>
      <c r="I1" s="2" t="s">
        <v>149</v>
      </c>
      <c r="J1" s="2" t="s">
        <v>150</v>
      </c>
      <c r="K1" s="2" t="s">
        <v>151</v>
      </c>
      <c r="L1" s="2" t="s">
        <v>152</v>
      </c>
      <c r="M1" s="2" t="s">
        <v>153</v>
      </c>
      <c r="N1" s="2" t="s">
        <v>154</v>
      </c>
      <c r="O1" s="2" t="s">
        <v>155</v>
      </c>
      <c r="P1" s="2" t="s">
        <v>156</v>
      </c>
      <c r="Q1" s="2" t="s">
        <v>157</v>
      </c>
      <c r="R1" s="2" t="s">
        <v>158</v>
      </c>
      <c r="S1" s="2" t="s">
        <v>159</v>
      </c>
      <c r="T1" s="2" t="s">
        <v>160</v>
      </c>
      <c r="U1" s="2" t="s">
        <v>161</v>
      </c>
      <c r="V1" s="2" t="s">
        <v>162</v>
      </c>
    </row>
    <row r="2" s="1" customFormat="1" spans="1:22">
      <c r="A2" s="3">
        <v>999229685378963</v>
      </c>
      <c r="B2" s="1" t="s">
        <v>163</v>
      </c>
      <c r="C2" s="1" t="s">
        <v>164</v>
      </c>
      <c r="D2" s="1" t="s">
        <v>165</v>
      </c>
      <c r="E2" s="1" t="s">
        <v>166</v>
      </c>
      <c r="F2" s="1" t="s">
        <v>167</v>
      </c>
      <c r="G2" s="1" t="s">
        <v>168</v>
      </c>
      <c r="H2" s="1" t="s">
        <v>169</v>
      </c>
      <c r="I2" s="1" t="s">
        <v>170</v>
      </c>
      <c r="J2" s="1" t="s">
        <v>30</v>
      </c>
      <c r="K2" s="1" t="s">
        <v>171</v>
      </c>
      <c r="L2" s="1" t="s">
        <v>171</v>
      </c>
      <c r="M2" s="1" t="s">
        <v>172</v>
      </c>
      <c r="N2" s="1" t="s">
        <v>172</v>
      </c>
      <c r="O2" s="1" t="s">
        <v>173</v>
      </c>
      <c r="P2" s="1" t="s">
        <v>174</v>
      </c>
      <c r="Q2" s="1" t="s">
        <v>175</v>
      </c>
      <c r="R2" s="1" t="s">
        <v>176</v>
      </c>
      <c r="S2" s="1" t="s">
        <v>177</v>
      </c>
      <c r="T2" s="1" t="s">
        <v>178</v>
      </c>
      <c r="U2" s="1" t="s">
        <v>179</v>
      </c>
      <c r="V2" s="1" t="s">
        <v>180</v>
      </c>
    </row>
    <row r="3" s="1" customFormat="1" spans="1:22">
      <c r="A3" s="3">
        <v>999229565570507</v>
      </c>
      <c r="B3" s="1" t="s">
        <v>181</v>
      </c>
      <c r="C3" s="1" t="s">
        <v>182</v>
      </c>
      <c r="D3" s="1" t="s">
        <v>183</v>
      </c>
      <c r="E3" s="1" t="s">
        <v>184</v>
      </c>
      <c r="F3" s="1" t="s">
        <v>185</v>
      </c>
      <c r="G3" s="1" t="s">
        <v>168</v>
      </c>
      <c r="H3" s="1" t="s">
        <v>169</v>
      </c>
      <c r="I3" s="1" t="s">
        <v>186</v>
      </c>
      <c r="J3" s="1" t="s">
        <v>30</v>
      </c>
      <c r="K3" s="1" t="s">
        <v>187</v>
      </c>
      <c r="L3" s="1" t="s">
        <v>187</v>
      </c>
      <c r="M3" s="1" t="s">
        <v>172</v>
      </c>
      <c r="N3" s="1" t="s">
        <v>172</v>
      </c>
      <c r="O3" s="1" t="s">
        <v>173</v>
      </c>
      <c r="P3" s="1" t="s">
        <v>174</v>
      </c>
      <c r="Q3" s="1" t="s">
        <v>175</v>
      </c>
      <c r="R3" s="1" t="s">
        <v>188</v>
      </c>
      <c r="S3" s="1" t="s">
        <v>177</v>
      </c>
      <c r="T3" s="1" t="s">
        <v>178</v>
      </c>
      <c r="U3" s="1" t="s">
        <v>179</v>
      </c>
      <c r="V3" s="1" t="s">
        <v>189</v>
      </c>
    </row>
    <row r="4" s="1" customFormat="1" spans="1:22">
      <c r="A4" s="3">
        <v>999229558176222</v>
      </c>
      <c r="B4" s="1" t="s">
        <v>181</v>
      </c>
      <c r="C4" s="1" t="s">
        <v>190</v>
      </c>
      <c r="D4" s="1" t="s">
        <v>191</v>
      </c>
      <c r="E4" s="1" t="s">
        <v>192</v>
      </c>
      <c r="F4" s="1" t="s">
        <v>185</v>
      </c>
      <c r="G4" s="1" t="s">
        <v>168</v>
      </c>
      <c r="H4" s="1" t="s">
        <v>169</v>
      </c>
      <c r="I4" s="1" t="s">
        <v>193</v>
      </c>
      <c r="J4" s="1" t="s">
        <v>30</v>
      </c>
      <c r="K4" s="1" t="s">
        <v>194</v>
      </c>
      <c r="L4" s="1" t="s">
        <v>194</v>
      </c>
      <c r="M4" s="1" t="s">
        <v>172</v>
      </c>
      <c r="N4" s="1" t="s">
        <v>172</v>
      </c>
      <c r="O4" s="1" t="s">
        <v>173</v>
      </c>
      <c r="P4" s="1" t="s">
        <v>174</v>
      </c>
      <c r="Q4" s="1" t="s">
        <v>175</v>
      </c>
      <c r="R4" s="1" t="s">
        <v>195</v>
      </c>
      <c r="S4" s="1" t="s">
        <v>177</v>
      </c>
      <c r="T4" s="1" t="s">
        <v>178</v>
      </c>
      <c r="U4" s="1" t="s">
        <v>179</v>
      </c>
      <c r="V4" s="1" t="s">
        <v>196</v>
      </c>
    </row>
    <row r="5" s="1" customFormat="1" spans="1:22">
      <c r="A5" s="3">
        <v>999229476128388</v>
      </c>
      <c r="B5" s="1" t="s">
        <v>197</v>
      </c>
      <c r="C5" s="1" t="s">
        <v>198</v>
      </c>
      <c r="D5" s="1" t="s">
        <v>199</v>
      </c>
      <c r="E5" s="1" t="s">
        <v>200</v>
      </c>
      <c r="F5" s="1" t="s">
        <v>167</v>
      </c>
      <c r="G5" s="1" t="s">
        <v>168</v>
      </c>
      <c r="H5" s="1" t="s">
        <v>169</v>
      </c>
      <c r="I5" s="1" t="s">
        <v>201</v>
      </c>
      <c r="J5" s="1" t="s">
        <v>30</v>
      </c>
      <c r="K5" s="1" t="s">
        <v>202</v>
      </c>
      <c r="L5" s="1" t="s">
        <v>202</v>
      </c>
      <c r="M5" s="1" t="s">
        <v>172</v>
      </c>
      <c r="N5" s="1" t="s">
        <v>172</v>
      </c>
      <c r="O5" s="1" t="s">
        <v>173</v>
      </c>
      <c r="P5" s="1" t="s">
        <v>174</v>
      </c>
      <c r="Q5" s="1" t="s">
        <v>175</v>
      </c>
      <c r="R5" s="1" t="s">
        <v>203</v>
      </c>
      <c r="S5" s="1" t="s">
        <v>177</v>
      </c>
      <c r="T5" s="1" t="s">
        <v>178</v>
      </c>
      <c r="U5" s="1" t="s">
        <v>179</v>
      </c>
      <c r="V5" s="1" t="s">
        <v>204</v>
      </c>
    </row>
    <row r="6" s="1" customFormat="1" spans="1:22">
      <c r="A6" s="3">
        <v>999229461500382</v>
      </c>
      <c r="B6" s="1" t="s">
        <v>205</v>
      </c>
      <c r="C6" s="1" t="s">
        <v>206</v>
      </c>
      <c r="D6" s="1" t="s">
        <v>207</v>
      </c>
      <c r="E6" s="1" t="s">
        <v>208</v>
      </c>
      <c r="F6" s="1" t="s">
        <v>185</v>
      </c>
      <c r="G6" s="1" t="s">
        <v>168</v>
      </c>
      <c r="H6" s="1" t="s">
        <v>169</v>
      </c>
      <c r="I6" s="1" t="s">
        <v>209</v>
      </c>
      <c r="J6" s="1" t="s">
        <v>30</v>
      </c>
      <c r="K6" s="1" t="s">
        <v>210</v>
      </c>
      <c r="L6" s="1" t="s">
        <v>210</v>
      </c>
      <c r="M6" s="1" t="s">
        <v>172</v>
      </c>
      <c r="N6" s="1" t="s">
        <v>172</v>
      </c>
      <c r="O6" s="1" t="s">
        <v>173</v>
      </c>
      <c r="P6" s="1" t="s">
        <v>174</v>
      </c>
      <c r="Q6" s="1" t="s">
        <v>175</v>
      </c>
      <c r="R6" s="1" t="s">
        <v>211</v>
      </c>
      <c r="S6" s="1" t="s">
        <v>177</v>
      </c>
      <c r="T6" s="1" t="s">
        <v>178</v>
      </c>
      <c r="U6" s="1" t="s">
        <v>179</v>
      </c>
      <c r="V6" s="1" t="s">
        <v>196</v>
      </c>
    </row>
    <row r="7" s="1" customFormat="1" spans="1:22">
      <c r="A7" s="3">
        <v>999228579015427</v>
      </c>
      <c r="B7" s="1" t="s">
        <v>212</v>
      </c>
      <c r="C7" s="1" t="s">
        <v>213</v>
      </c>
      <c r="D7" s="1" t="s">
        <v>214</v>
      </c>
      <c r="E7" s="1" t="s">
        <v>215</v>
      </c>
      <c r="F7" s="1" t="s">
        <v>185</v>
      </c>
      <c r="G7" s="1" t="s">
        <v>168</v>
      </c>
      <c r="H7" s="1" t="s">
        <v>169</v>
      </c>
      <c r="I7" s="1" t="s">
        <v>216</v>
      </c>
      <c r="J7" s="1" t="s">
        <v>30</v>
      </c>
      <c r="K7" s="1" t="s">
        <v>217</v>
      </c>
      <c r="L7" s="1" t="s">
        <v>217</v>
      </c>
      <c r="M7" s="1" t="s">
        <v>172</v>
      </c>
      <c r="N7" s="1" t="s">
        <v>172</v>
      </c>
      <c r="O7" s="1" t="s">
        <v>173</v>
      </c>
      <c r="P7" s="1" t="s">
        <v>174</v>
      </c>
      <c r="Q7" s="1" t="s">
        <v>175</v>
      </c>
      <c r="R7" s="1" t="s">
        <v>218</v>
      </c>
      <c r="S7" s="1" t="s">
        <v>177</v>
      </c>
      <c r="T7" s="1" t="s">
        <v>178</v>
      </c>
      <c r="U7" s="1" t="s">
        <v>219</v>
      </c>
      <c r="V7" s="1" t="s">
        <v>220</v>
      </c>
    </row>
    <row r="8" s="1" customFormat="1" spans="1:22">
      <c r="A8" s="3">
        <v>999228573677168</v>
      </c>
      <c r="B8" s="1" t="s">
        <v>221</v>
      </c>
      <c r="C8" s="1" t="s">
        <v>222</v>
      </c>
      <c r="D8" s="1" t="s">
        <v>223</v>
      </c>
      <c r="E8" s="1" t="s">
        <v>224</v>
      </c>
      <c r="F8" s="1" t="s">
        <v>163</v>
      </c>
      <c r="G8" s="1" t="s">
        <v>168</v>
      </c>
      <c r="H8" s="1" t="s">
        <v>169</v>
      </c>
      <c r="I8" s="1" t="s">
        <v>225</v>
      </c>
      <c r="J8" s="1" t="s">
        <v>30</v>
      </c>
      <c r="K8" s="1" t="s">
        <v>226</v>
      </c>
      <c r="L8" s="1" t="s">
        <v>226</v>
      </c>
      <c r="M8" s="1" t="s">
        <v>172</v>
      </c>
      <c r="N8" s="1" t="s">
        <v>172</v>
      </c>
      <c r="O8" s="1" t="s">
        <v>173</v>
      </c>
      <c r="P8" s="1" t="s">
        <v>174</v>
      </c>
      <c r="Q8" s="1" t="s">
        <v>175</v>
      </c>
      <c r="R8" s="1" t="s">
        <v>227</v>
      </c>
      <c r="S8" s="1" t="s">
        <v>177</v>
      </c>
      <c r="T8" s="1" t="s">
        <v>178</v>
      </c>
      <c r="U8" s="1" t="s">
        <v>219</v>
      </c>
      <c r="V8" s="1" t="s">
        <v>228</v>
      </c>
    </row>
    <row r="9" s="1" customFormat="1" spans="1:22">
      <c r="A9" s="3">
        <v>999228561217757</v>
      </c>
      <c r="B9" s="1" t="s">
        <v>221</v>
      </c>
      <c r="C9" s="1" t="s">
        <v>229</v>
      </c>
      <c r="D9" s="1" t="s">
        <v>230</v>
      </c>
      <c r="E9" s="1" t="s">
        <v>231</v>
      </c>
      <c r="F9" s="1" t="s">
        <v>163</v>
      </c>
      <c r="G9" s="1" t="s">
        <v>168</v>
      </c>
      <c r="H9" s="1" t="s">
        <v>169</v>
      </c>
      <c r="I9" s="1" t="s">
        <v>232</v>
      </c>
      <c r="J9" s="1" t="s">
        <v>30</v>
      </c>
      <c r="K9" s="1" t="s">
        <v>233</v>
      </c>
      <c r="L9" s="1" t="s">
        <v>233</v>
      </c>
      <c r="M9" s="1" t="s">
        <v>172</v>
      </c>
      <c r="N9" s="1" t="s">
        <v>172</v>
      </c>
      <c r="O9" s="1" t="s">
        <v>173</v>
      </c>
      <c r="P9" s="1" t="s">
        <v>174</v>
      </c>
      <c r="Q9" s="1" t="s">
        <v>175</v>
      </c>
      <c r="R9" s="1" t="s">
        <v>234</v>
      </c>
      <c r="S9" s="1" t="s">
        <v>177</v>
      </c>
      <c r="T9" s="1" t="s">
        <v>178</v>
      </c>
      <c r="U9" s="1" t="s">
        <v>179</v>
      </c>
      <c r="V9" s="1" t="s">
        <v>204</v>
      </c>
    </row>
    <row r="10" s="1" customFormat="1" spans="1:22">
      <c r="A10" s="3">
        <v>999228473987158</v>
      </c>
      <c r="B10" s="1" t="s">
        <v>235</v>
      </c>
      <c r="C10" s="1" t="s">
        <v>236</v>
      </c>
      <c r="D10" s="1" t="s">
        <v>237</v>
      </c>
      <c r="E10" s="1" t="s">
        <v>238</v>
      </c>
      <c r="F10" s="1" t="s">
        <v>239</v>
      </c>
      <c r="G10" s="1" t="s">
        <v>168</v>
      </c>
      <c r="H10" s="1" t="s">
        <v>169</v>
      </c>
      <c r="I10" s="1" t="s">
        <v>240</v>
      </c>
      <c r="J10" s="1" t="s">
        <v>30</v>
      </c>
      <c r="K10" s="1" t="s">
        <v>241</v>
      </c>
      <c r="L10" s="1" t="s">
        <v>241</v>
      </c>
      <c r="M10" s="1" t="s">
        <v>172</v>
      </c>
      <c r="N10" s="1" t="s">
        <v>172</v>
      </c>
      <c r="O10" s="1" t="s">
        <v>173</v>
      </c>
      <c r="P10" s="1" t="s">
        <v>174</v>
      </c>
      <c r="Q10" s="1" t="s">
        <v>175</v>
      </c>
      <c r="R10" s="1" t="s">
        <v>242</v>
      </c>
      <c r="S10" s="1" t="s">
        <v>177</v>
      </c>
      <c r="T10" s="1" t="s">
        <v>178</v>
      </c>
      <c r="U10" s="1" t="s">
        <v>219</v>
      </c>
      <c r="V10" s="1" t="s">
        <v>243</v>
      </c>
    </row>
    <row r="11" s="1" customFormat="1" spans="1:22">
      <c r="A11" s="3">
        <v>999228436296637</v>
      </c>
      <c r="B11" s="1" t="s">
        <v>244</v>
      </c>
      <c r="C11" s="1" t="s">
        <v>245</v>
      </c>
      <c r="D11" s="1" t="s">
        <v>246</v>
      </c>
      <c r="E11" s="1" t="s">
        <v>247</v>
      </c>
      <c r="F11" s="1" t="s">
        <v>167</v>
      </c>
      <c r="G11" s="1" t="s">
        <v>168</v>
      </c>
      <c r="H11" s="1" t="s">
        <v>169</v>
      </c>
      <c r="I11" s="1" t="s">
        <v>248</v>
      </c>
      <c r="J11" s="1" t="s">
        <v>30</v>
      </c>
      <c r="K11" s="1" t="s">
        <v>249</v>
      </c>
      <c r="L11" s="1" t="s">
        <v>249</v>
      </c>
      <c r="M11" s="1" t="s">
        <v>172</v>
      </c>
      <c r="N11" s="1" t="s">
        <v>172</v>
      </c>
      <c r="O11" s="1" t="s">
        <v>173</v>
      </c>
      <c r="P11" s="1" t="s">
        <v>174</v>
      </c>
      <c r="Q11" s="1" t="s">
        <v>175</v>
      </c>
      <c r="R11" s="1" t="s">
        <v>250</v>
      </c>
      <c r="S11" s="1" t="s">
        <v>177</v>
      </c>
      <c r="T11" s="1" t="s">
        <v>178</v>
      </c>
      <c r="U11" s="1" t="s">
        <v>219</v>
      </c>
      <c r="V11" s="1" t="s">
        <v>196</v>
      </c>
    </row>
    <row r="12" s="1" customFormat="1" spans="1:22">
      <c r="A12" s="3">
        <v>999228321086264</v>
      </c>
      <c r="B12" s="1" t="s">
        <v>251</v>
      </c>
      <c r="C12" s="1" t="s">
        <v>252</v>
      </c>
      <c r="D12" s="1" t="s">
        <v>253</v>
      </c>
      <c r="E12" s="1" t="s">
        <v>254</v>
      </c>
      <c r="F12" s="1" t="s">
        <v>167</v>
      </c>
      <c r="G12" s="1" t="s">
        <v>168</v>
      </c>
      <c r="H12" s="1" t="s">
        <v>169</v>
      </c>
      <c r="I12" s="1" t="s">
        <v>255</v>
      </c>
      <c r="J12" s="1" t="s">
        <v>30</v>
      </c>
      <c r="K12" s="1" t="s">
        <v>256</v>
      </c>
      <c r="L12" s="1" t="s">
        <v>256</v>
      </c>
      <c r="M12" s="1" t="s">
        <v>172</v>
      </c>
      <c r="N12" s="1" t="s">
        <v>172</v>
      </c>
      <c r="O12" s="1" t="s">
        <v>173</v>
      </c>
      <c r="P12" s="1" t="s">
        <v>174</v>
      </c>
      <c r="Q12" s="1" t="s">
        <v>175</v>
      </c>
      <c r="R12" s="1" t="s">
        <v>257</v>
      </c>
      <c r="S12" s="1" t="s">
        <v>177</v>
      </c>
      <c r="T12" s="1" t="s">
        <v>178</v>
      </c>
      <c r="U12" s="1" t="s">
        <v>219</v>
      </c>
      <c r="V12" s="1" t="s">
        <v>258</v>
      </c>
    </row>
    <row r="13" s="1" customFormat="1" spans="1:22">
      <c r="A13" s="3">
        <v>999228320149733</v>
      </c>
      <c r="B13" s="1" t="s">
        <v>259</v>
      </c>
      <c r="C13" s="1" t="s">
        <v>260</v>
      </c>
      <c r="D13" s="1" t="s">
        <v>261</v>
      </c>
      <c r="E13" s="1" t="s">
        <v>262</v>
      </c>
      <c r="F13" s="1" t="s">
        <v>163</v>
      </c>
      <c r="G13" s="1" t="s">
        <v>168</v>
      </c>
      <c r="H13" s="1" t="s">
        <v>169</v>
      </c>
      <c r="I13" s="1" t="s">
        <v>263</v>
      </c>
      <c r="J13" s="1" t="s">
        <v>30</v>
      </c>
      <c r="K13" s="1" t="s">
        <v>264</v>
      </c>
      <c r="L13" s="1" t="s">
        <v>264</v>
      </c>
      <c r="M13" s="1" t="s">
        <v>172</v>
      </c>
      <c r="N13" s="1" t="s">
        <v>172</v>
      </c>
      <c r="O13" s="1" t="s">
        <v>173</v>
      </c>
      <c r="P13" s="1" t="s">
        <v>174</v>
      </c>
      <c r="Q13" s="1" t="s">
        <v>175</v>
      </c>
      <c r="R13" s="1" t="s">
        <v>265</v>
      </c>
      <c r="S13" s="1" t="s">
        <v>177</v>
      </c>
      <c r="T13" s="1" t="s">
        <v>178</v>
      </c>
      <c r="U13" s="1" t="s">
        <v>179</v>
      </c>
      <c r="V13" s="1" t="s">
        <v>243</v>
      </c>
    </row>
    <row r="14" s="1" customFormat="1" spans="1:22">
      <c r="A14" s="3">
        <v>999228305890827</v>
      </c>
      <c r="B14" s="1" t="s">
        <v>266</v>
      </c>
      <c r="C14" s="1" t="s">
        <v>267</v>
      </c>
      <c r="D14" s="1" t="s">
        <v>268</v>
      </c>
      <c r="E14" s="1" t="s">
        <v>269</v>
      </c>
      <c r="F14" s="1" t="s">
        <v>163</v>
      </c>
      <c r="G14" s="1" t="s">
        <v>168</v>
      </c>
      <c r="H14" s="1" t="s">
        <v>169</v>
      </c>
      <c r="I14" s="1" t="s">
        <v>270</v>
      </c>
      <c r="J14" s="1" t="s">
        <v>30</v>
      </c>
      <c r="K14" s="1" t="s">
        <v>271</v>
      </c>
      <c r="L14" s="1" t="s">
        <v>271</v>
      </c>
      <c r="M14" s="1" t="s">
        <v>172</v>
      </c>
      <c r="N14" s="1" t="s">
        <v>172</v>
      </c>
      <c r="O14" s="1" t="s">
        <v>173</v>
      </c>
      <c r="P14" s="1" t="s">
        <v>174</v>
      </c>
      <c r="Q14" s="1" t="s">
        <v>175</v>
      </c>
      <c r="R14" s="1" t="s">
        <v>272</v>
      </c>
      <c r="S14" s="1" t="s">
        <v>177</v>
      </c>
      <c r="T14" s="1" t="s">
        <v>178</v>
      </c>
      <c r="U14" s="1" t="s">
        <v>219</v>
      </c>
      <c r="V14" s="1" t="s">
        <v>204</v>
      </c>
    </row>
    <row r="15" s="1" customFormat="1" spans="1:22">
      <c r="A15" s="3">
        <v>999228217301576</v>
      </c>
      <c r="B15" s="1" t="s">
        <v>273</v>
      </c>
      <c r="C15" s="1" t="s">
        <v>274</v>
      </c>
      <c r="D15" s="1" t="s">
        <v>275</v>
      </c>
      <c r="E15" s="1" t="s">
        <v>276</v>
      </c>
      <c r="F15" s="1" t="s">
        <v>239</v>
      </c>
      <c r="G15" s="1" t="s">
        <v>168</v>
      </c>
      <c r="H15" s="1" t="s">
        <v>169</v>
      </c>
      <c r="I15" s="1" t="s">
        <v>277</v>
      </c>
      <c r="J15" s="1" t="s">
        <v>30</v>
      </c>
      <c r="K15" s="1" t="s">
        <v>278</v>
      </c>
      <c r="L15" s="1" t="s">
        <v>278</v>
      </c>
      <c r="M15" s="1" t="s">
        <v>172</v>
      </c>
      <c r="N15" s="1" t="s">
        <v>172</v>
      </c>
      <c r="O15" s="1" t="s">
        <v>173</v>
      </c>
      <c r="P15" s="1" t="s">
        <v>174</v>
      </c>
      <c r="Q15" s="1" t="s">
        <v>175</v>
      </c>
      <c r="R15" s="1" t="s">
        <v>279</v>
      </c>
      <c r="S15" s="1" t="s">
        <v>177</v>
      </c>
      <c r="T15" s="1" t="s">
        <v>178</v>
      </c>
      <c r="U15" s="1" t="s">
        <v>179</v>
      </c>
      <c r="V15" s="1" t="s">
        <v>243</v>
      </c>
    </row>
    <row r="16" s="1" customFormat="1" spans="1:22">
      <c r="A16" s="3">
        <v>999227048906592</v>
      </c>
      <c r="B16" s="1" t="s">
        <v>280</v>
      </c>
      <c r="C16" s="1" t="s">
        <v>281</v>
      </c>
      <c r="D16" s="1" t="s">
        <v>282</v>
      </c>
      <c r="E16" s="1" t="s">
        <v>283</v>
      </c>
      <c r="F16" s="1" t="s">
        <v>163</v>
      </c>
      <c r="G16" s="1" t="s">
        <v>168</v>
      </c>
      <c r="H16" s="1" t="s">
        <v>169</v>
      </c>
      <c r="I16" s="1" t="s">
        <v>284</v>
      </c>
      <c r="J16" s="1" t="s">
        <v>30</v>
      </c>
      <c r="K16" s="1" t="s">
        <v>285</v>
      </c>
      <c r="L16" s="1" t="s">
        <v>285</v>
      </c>
      <c r="M16" s="1" t="s">
        <v>172</v>
      </c>
      <c r="N16" s="1" t="s">
        <v>172</v>
      </c>
      <c r="O16" s="1" t="s">
        <v>173</v>
      </c>
      <c r="P16" s="1" t="s">
        <v>174</v>
      </c>
      <c r="Q16" s="1" t="s">
        <v>175</v>
      </c>
      <c r="R16" s="1" t="s">
        <v>286</v>
      </c>
      <c r="S16" s="1" t="s">
        <v>177</v>
      </c>
      <c r="T16" s="1" t="s">
        <v>178</v>
      </c>
      <c r="U16" s="1" t="s">
        <v>219</v>
      </c>
      <c r="V16" s="1" t="s">
        <v>220</v>
      </c>
    </row>
    <row r="17" s="1" customFormat="1" spans="1:22">
      <c r="A17" s="3">
        <v>999226603141661</v>
      </c>
      <c r="B17" s="1" t="s">
        <v>287</v>
      </c>
      <c r="C17" s="1" t="s">
        <v>288</v>
      </c>
      <c r="D17" s="1" t="s">
        <v>289</v>
      </c>
      <c r="E17" s="1" t="s">
        <v>290</v>
      </c>
      <c r="F17" s="1" t="s">
        <v>163</v>
      </c>
      <c r="G17" s="1" t="s">
        <v>168</v>
      </c>
      <c r="H17" s="1" t="s">
        <v>169</v>
      </c>
      <c r="I17" s="1" t="s">
        <v>291</v>
      </c>
      <c r="J17" s="1" t="s">
        <v>30</v>
      </c>
      <c r="K17" s="1" t="s">
        <v>292</v>
      </c>
      <c r="L17" s="1" t="s">
        <v>292</v>
      </c>
      <c r="M17" s="1" t="s">
        <v>172</v>
      </c>
      <c r="N17" s="1" t="s">
        <v>172</v>
      </c>
      <c r="O17" s="1" t="s">
        <v>173</v>
      </c>
      <c r="P17" s="1" t="s">
        <v>174</v>
      </c>
      <c r="Q17" s="1" t="s">
        <v>175</v>
      </c>
      <c r="R17" s="1" t="s">
        <v>293</v>
      </c>
      <c r="S17" s="1" t="s">
        <v>177</v>
      </c>
      <c r="T17" s="1" t="s">
        <v>178</v>
      </c>
      <c r="U17" s="1" t="s">
        <v>219</v>
      </c>
      <c r="V17" s="1" t="s">
        <v>294</v>
      </c>
    </row>
    <row r="18" s="1" customFormat="1" spans="1:22">
      <c r="A18" s="3">
        <v>999225365281806</v>
      </c>
      <c r="B18" s="1" t="s">
        <v>295</v>
      </c>
      <c r="C18" s="1" t="s">
        <v>296</v>
      </c>
      <c r="D18" s="1" t="s">
        <v>297</v>
      </c>
      <c r="E18" s="1" t="s">
        <v>298</v>
      </c>
      <c r="F18" s="1" t="s">
        <v>167</v>
      </c>
      <c r="G18" s="1" t="s">
        <v>168</v>
      </c>
      <c r="H18" s="1" t="s">
        <v>169</v>
      </c>
      <c r="I18" s="1" t="s">
        <v>299</v>
      </c>
      <c r="J18" s="1" t="s">
        <v>30</v>
      </c>
      <c r="K18" s="1" t="s">
        <v>300</v>
      </c>
      <c r="L18" s="1" t="s">
        <v>300</v>
      </c>
      <c r="M18" s="1" t="s">
        <v>172</v>
      </c>
      <c r="N18" s="1" t="s">
        <v>172</v>
      </c>
      <c r="O18" s="1" t="s">
        <v>173</v>
      </c>
      <c r="P18" s="1" t="s">
        <v>174</v>
      </c>
      <c r="Q18" s="1" t="s">
        <v>175</v>
      </c>
      <c r="R18" s="1" t="s">
        <v>301</v>
      </c>
      <c r="S18" s="1" t="s">
        <v>177</v>
      </c>
      <c r="T18" s="1" t="s">
        <v>178</v>
      </c>
      <c r="U18" s="1" t="s">
        <v>219</v>
      </c>
      <c r="V18" s="1" t="s">
        <v>302</v>
      </c>
    </row>
    <row r="19" s="1" customFormat="1" spans="1:22">
      <c r="A19" s="3">
        <v>999224264545303</v>
      </c>
      <c r="B19" s="1" t="s">
        <v>303</v>
      </c>
      <c r="C19" s="1" t="s">
        <v>304</v>
      </c>
      <c r="D19" s="1" t="s">
        <v>305</v>
      </c>
      <c r="E19" s="1" t="s">
        <v>306</v>
      </c>
      <c r="F19" s="1" t="s">
        <v>307</v>
      </c>
      <c r="G19" s="1" t="s">
        <v>168</v>
      </c>
      <c r="H19" s="1" t="s">
        <v>169</v>
      </c>
      <c r="I19" s="1" t="s">
        <v>308</v>
      </c>
      <c r="J19" s="1" t="s">
        <v>30</v>
      </c>
      <c r="K19" s="1" t="s">
        <v>309</v>
      </c>
      <c r="L19" s="1" t="s">
        <v>309</v>
      </c>
      <c r="M19" s="1" t="s">
        <v>172</v>
      </c>
      <c r="N19" s="1" t="s">
        <v>172</v>
      </c>
      <c r="O19" s="1" t="s">
        <v>173</v>
      </c>
      <c r="P19" s="1" t="s">
        <v>174</v>
      </c>
      <c r="Q19" s="1" t="s">
        <v>175</v>
      </c>
      <c r="R19" s="1" t="s">
        <v>310</v>
      </c>
      <c r="S19" s="1" t="s">
        <v>177</v>
      </c>
      <c r="T19" s="1" t="s">
        <v>178</v>
      </c>
      <c r="U19" s="1" t="s">
        <v>219</v>
      </c>
      <c r="V19" s="1" t="s">
        <v>311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2024-01-19T02:26:50Z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BF1E86F2FE3C44EAA00C2214AB7AEA60_12</vt:lpwstr>
  </property>
</Properties>
</file>