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<sst xmlns="http://schemas.openxmlformats.org/spreadsheetml/2006/main" count="574" uniqueCount="206">
  <si>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</si>
  <si>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</si>
  <si>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</si>
  <si>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</si>
  <si>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</si>
  <si>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</si>
  <si>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</si>
  <si>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</si>
  <si>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</si>
  <si>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</si>
  <si>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</si>
  <si>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</si>
  <si>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</si>
  <si>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</si>
  <si>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</si>
  <si>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</si>
  <si>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</si>
  <si>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</si>
  <si>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</si>
  <si>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</si>
  <si>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</si>
  <si>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</si>
  <si>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</si>
  <si>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</si>
  <si>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</si>
  <si>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999229267799185	</t>
  </si>
  <si>
    <t>Ctrip</t>
  </si>
  <si>
    <t>正常</t>
  </si>
  <si>
    <t>[香港]香港都会海逸酒店(Harbour Plaza Metropolis)(5347164)</t>
  </si>
  <si>
    <t>高级房(至少提前7天预订)(至少连住2晚及以上)&lt;双人入住&gt;&lt;内宾&gt;&lt;无早&gt;</t>
  </si>
  <si>
    <t>CNY</t>
  </si>
  <si>
    <t>ZHOU/WEI</t>
  </si>
  <si>
    <t>CA363240120CNY</t>
  </si>
  <si>
    <t>未提现</t>
  </si>
  <si>
    <t>携程开票</t>
  </si>
  <si>
    <t xml:space="preserve">4351404	</t>
  </si>
  <si>
    <t xml:space="preserve">	</t>
  </si>
  <si>
    <t xml:space="preserve">999229351397148	</t>
  </si>
  <si>
    <t>WANG/YING</t>
  </si>
  <si>
    <t xml:space="preserve">4403942	</t>
  </si>
  <si>
    <t xml:space="preserve">999229365711659	</t>
  </si>
  <si>
    <t>ZHANG/YUEHONG</t>
  </si>
  <si>
    <t xml:space="preserve">4418221	</t>
  </si>
  <si>
    <t xml:space="preserve">999229368546273	</t>
  </si>
  <si>
    <t>CHENG/TING</t>
  </si>
  <si>
    <t xml:space="preserve">4418833	</t>
  </si>
  <si>
    <t xml:space="preserve">999229466632177	</t>
  </si>
  <si>
    <t>[梅州]梅州昌盛豪生大酒店(45834822)</t>
  </si>
  <si>
    <t>柚见汝——非遗大床房&lt;双人入住&gt;&lt;限量特惠&gt;&lt;单早&gt;</t>
  </si>
  <si>
    <t>何强</t>
  </si>
  <si>
    <t xml:space="preserve">623063	</t>
  </si>
  <si>
    <t xml:space="preserve">999229351907067	</t>
  </si>
  <si>
    <t>CHEN/YUJIE,Shao/Yi</t>
  </si>
  <si>
    <t>CA363240121CNY</t>
  </si>
  <si>
    <t xml:space="preserve">4404779	</t>
  </si>
  <si>
    <t xml:space="preserve">999229410745107	</t>
  </si>
  <si>
    <t>柚见好——非遗双床房&lt;超值特惠&gt;&lt;双人入住&gt;&lt;双早&gt;</t>
  </si>
  <si>
    <t>夏站光,夏其雄</t>
  </si>
  <si>
    <t xml:space="preserve">999229413465701	</t>
  </si>
  <si>
    <t>WANG/ZHIHUI,JIANG/YILU</t>
  </si>
  <si>
    <t xml:space="preserve">4471939	</t>
  </si>
  <si>
    <t xml:space="preserve">999229415885608	</t>
  </si>
  <si>
    <t>WANG/XUHUI,SI/SUJIN</t>
  </si>
  <si>
    <t xml:space="preserve">4475257	</t>
  </si>
  <si>
    <t xml:space="preserve">999229448432617	</t>
  </si>
  <si>
    <t>[香港]香港九龙酒店(The Kowloon Hotel)(9826444)</t>
  </si>
  <si>
    <t>高级房（双人床）(至少提前5天预订)(至少连住2晚及以上)&lt;双人入住&gt;&lt;内宾&gt;&lt;无早&gt;</t>
  </si>
  <si>
    <t>LUO/JINXIN</t>
  </si>
  <si>
    <t xml:space="preserve">4520025	</t>
  </si>
  <si>
    <t xml:space="preserve">9132717	</t>
  </si>
  <si>
    <t xml:space="preserve">29417959494	</t>
  </si>
  <si>
    <t>Zhou/Bin</t>
  </si>
  <si>
    <t>CA363240122CNY</t>
  </si>
  <si>
    <t xml:space="preserve">4478019	</t>
  </si>
  <si>
    <t xml:space="preserve">999229420392090	</t>
  </si>
  <si>
    <t xml:space="preserve">999229426500627	</t>
  </si>
  <si>
    <t>QIU/JING</t>
  </si>
  <si>
    <t xml:space="preserve">4490212	</t>
  </si>
  <si>
    <t xml:space="preserve">999229430580617	</t>
  </si>
  <si>
    <t>KANG/YONGWEN</t>
  </si>
  <si>
    <t xml:space="preserve">4495578	</t>
  </si>
  <si>
    <t xml:space="preserve">999229437467786	</t>
  </si>
  <si>
    <t>豪华房(至少提前5天预订)(至少连住2晚及以上)&lt;双人入住&gt;&lt;内宾&gt;&lt;无早&gt;</t>
  </si>
  <si>
    <t>JIN/ZHIAO</t>
  </si>
  <si>
    <t xml:space="preserve">4504721	</t>
  </si>
  <si>
    <t xml:space="preserve">13103825	</t>
  </si>
  <si>
    <t xml:space="preserve">999229444298065	</t>
  </si>
  <si>
    <t>LAI/ZHUOQI,CHEN/KAIYAN</t>
  </si>
  <si>
    <t xml:space="preserve">4514239	</t>
  </si>
  <si>
    <t xml:space="preserve">999229448848225	</t>
  </si>
  <si>
    <t>QIN/YANG,QIN/YONG</t>
  </si>
  <si>
    <t xml:space="preserve">4520364	</t>
  </si>
  <si>
    <t xml:space="preserve">9132538,9132539	</t>
  </si>
  <si>
    <t xml:space="preserve">999229467573016	</t>
  </si>
  <si>
    <t>刘斯娜</t>
  </si>
  <si>
    <t>，</t>
  </si>
  <si>
    <t>202401041701130020</t>
  </si>
  <si>
    <t>202312202357300076</t>
  </si>
  <si>
    <t>特殊要求:订单号29417959494的收款单，修改为豪华房-双床房 。</t>
  </si>
  <si>
    <t xml:space="preserve"> 4478019 出账改 2840 RMB，入账不变，另建工单收款 450RMB，补款单 999229420392090</t>
  </si>
  <si>
    <t>直连</t>
  </si>
  <si>
    <t>202401042040380068</t>
  </si>
  <si>
    <t>A240122092419481</t>
  </si>
  <si>
    <t>房集：i240122092221 3428.6元</t>
  </si>
  <si>
    <t>CNY / HKD 当前参考汇率: 1.085976782</t>
  </si>
  <si>
    <t>总计：33257.6 CNY/
36116.98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</si>
  <si>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</si>
  <si>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</si>
  <si>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</si>
  <si>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</si>
  <si>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</si>
  <si>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</si>
  <si>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</si>
  <si>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</si>
  <si>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</si>
  <si>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</si>
  <si>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</si>
  <si>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</si>
  <si>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</si>
  <si>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</si>
  <si>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</si>
  <si>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</si>
  <si>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</si>
  <si>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</si>
  <si>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</si>
  <si>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2023-12-30</t>
  </si>
  <si>
    <t>4520364</t>
  </si>
  <si>
    <t>香港九龙酒店</t>
  </si>
  <si>
    <t>QIN YANG,QIN YONG</t>
  </si>
  <si>
    <t>2024-01-05</t>
  </si>
  <si>
    <t>2024-01-07</t>
  </si>
  <si>
    <t>退房日周结</t>
  </si>
  <si>
    <t>4184.00</t>
  </si>
  <si>
    <t>RMB</t>
  </si>
  <si>
    <t>0</t>
  </si>
  <si>
    <t>0.00</t>
  </si>
  <si>
    <t>携程国内直连(DD)</t>
  </si>
  <si>
    <t>01.011249</t>
  </si>
  <si>
    <t>2023-12-31 16:50:20</t>
  </si>
  <si>
    <t>否</t>
  </si>
  <si>
    <t>汇智国际旅游发展有限公司</t>
  </si>
  <si>
    <t>中国</t>
  </si>
  <si>
    <t>4520025</t>
  </si>
  <si>
    <t>LUO JINXIN</t>
  </si>
  <si>
    <t>2024-01-04</t>
  </si>
  <si>
    <t>2024-01-06</t>
  </si>
  <si>
    <t>1602.00</t>
  </si>
  <si>
    <t>2023-12-31 13:28:03</t>
  </si>
  <si>
    <t>2023-12-29</t>
  </si>
  <si>
    <t>4514239</t>
  </si>
  <si>
    <t>LAI ZHUOQI,CHEN KAIYAN</t>
  </si>
  <si>
    <t>1972.00</t>
  </si>
  <si>
    <t>2023-12-30 20:22:38</t>
  </si>
  <si>
    <t>2023-12-27</t>
  </si>
  <si>
    <t>4504721</t>
  </si>
  <si>
    <t>JIN ZHIAO</t>
  </si>
  <si>
    <t>2012.00</t>
  </si>
  <si>
    <t>2023-12-29 10:39:07</t>
  </si>
  <si>
    <t>2023-12-26</t>
  </si>
  <si>
    <t>4495578</t>
  </si>
  <si>
    <t>KANG YONGWEN</t>
  </si>
  <si>
    <t>2453.00</t>
  </si>
  <si>
    <t>2023-12-29 16:46:07</t>
  </si>
  <si>
    <t>2023-12-25</t>
  </si>
  <si>
    <t>4490212</t>
  </si>
  <si>
    <t>QIU JING</t>
  </si>
  <si>
    <t>1742.00</t>
  </si>
  <si>
    <t>2023-12-29 16:44:02</t>
  </si>
  <si>
    <t>2023-12-22</t>
  </si>
  <si>
    <t>4478019</t>
  </si>
  <si>
    <t>Zhou Bin</t>
  </si>
  <si>
    <t>2903.00</t>
  </si>
  <si>
    <t>450</t>
  </si>
  <si>
    <t>2023-12-29 10:28:44</t>
  </si>
  <si>
    <t>4475257</t>
  </si>
  <si>
    <t>香港都会海逸酒店</t>
  </si>
  <si>
    <t>WANG XUHUI,SI SUJIN</t>
  </si>
  <si>
    <t>2024-01-03</t>
  </si>
  <si>
    <t>2103.00</t>
  </si>
  <si>
    <t>2023-12-29 15:12:21</t>
  </si>
  <si>
    <t>2023-12-21</t>
  </si>
  <si>
    <t>4471939</t>
  </si>
  <si>
    <t>WANG ZHIHUI,JIANG YILU</t>
  </si>
  <si>
    <t>2023-12-29 16:01:07</t>
  </si>
  <si>
    <t>2023-12-11</t>
  </si>
  <si>
    <t>4418833</t>
  </si>
  <si>
    <t>CHENG TING</t>
  </si>
  <si>
    <t>2024-01-02</t>
  </si>
  <si>
    <t>2163.00</t>
  </si>
  <si>
    <t>2023-12-29 15:01:56</t>
  </si>
  <si>
    <t>4418221</t>
  </si>
  <si>
    <t>ZHANG YUEHONG</t>
  </si>
  <si>
    <t>2023-12-29 15:01:48</t>
  </si>
  <si>
    <t>2023-12-08</t>
  </si>
  <si>
    <t>4404779</t>
  </si>
  <si>
    <t>CHEN YUJIE,Shao Yi</t>
  </si>
  <si>
    <t>1545.00</t>
  </si>
  <si>
    <t>2023-12-11 16:53:09</t>
  </si>
  <si>
    <t>4403942</t>
  </si>
  <si>
    <t>WANG YING</t>
  </si>
  <si>
    <t>1442.00</t>
  </si>
  <si>
    <t>2023-12-29 14:44:09</t>
  </si>
  <si>
    <t>2023-11-30</t>
  </si>
  <si>
    <t>4351404</t>
  </si>
  <si>
    <t>ZHOU WEI</t>
  </si>
  <si>
    <t>2023-12-29 14:46:01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</si>
</sst>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i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3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15</xdr:col>
      <xdr:colOff>371475</xdr:colOff>
      <xdr:row>62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102042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45294</v>
      </c>
      <c r="G2" s="6">
        <v>45296</v>
      </c>
      <c r="H2" s="4">
        <v>1</v>
      </c>
      <c r="I2" s="4">
        <v>2</v>
      </c>
      <c r="J2" s="4">
        <v>2</v>
      </c>
      <c r="K2" s="4" t="s">
        <v>30</v>
      </c>
      <c r="L2" s="4">
        <v>1442</v>
      </c>
      <c r="M2" s="4">
        <v>1442</v>
      </c>
      <c r="N2" s="4" t="s">
        <v>31</v>
      </c>
      <c r="O2" s="4" t="s">
        <v>32</v>
      </c>
      <c r="P2" s="4" t="s">
        <v>33</v>
      </c>
      <c r="Q2" s="4">
        <v>0</v>
      </c>
      <c r="R2" s="9">
        <v>45260.0000115741</v>
      </c>
      <c r="S2" s="6">
        <v>45311</v>
      </c>
      <c r="T2" s="4" t="s">
        <v>34</v>
      </c>
      <c r="U2" s="4">
        <v>1442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45294</v>
      </c>
      <c r="G3" s="6">
        <v>45296</v>
      </c>
      <c r="H3" s="4">
        <v>1</v>
      </c>
      <c r="I3" s="4">
        <v>2</v>
      </c>
      <c r="J3" s="4">
        <v>2</v>
      </c>
      <c r="K3" s="4" t="s">
        <v>30</v>
      </c>
      <c r="L3" s="4">
        <v>1442</v>
      </c>
      <c r="M3" s="4">
        <v>1442</v>
      </c>
      <c r="N3" s="4" t="s">
        <v>38</v>
      </c>
      <c r="O3" s="4" t="s">
        <v>32</v>
      </c>
      <c r="P3" s="4" t="s">
        <v>33</v>
      </c>
      <c r="Q3" s="4">
        <v>0</v>
      </c>
      <c r="R3" s="9">
        <v>45268.0000115741</v>
      </c>
      <c r="S3" s="6">
        <v>45311</v>
      </c>
      <c r="T3" s="4" t="s">
        <v>34</v>
      </c>
      <c r="U3" s="4">
        <v>1442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45293</v>
      </c>
      <c r="G4" s="6">
        <v>45296</v>
      </c>
      <c r="H4" s="4">
        <v>1</v>
      </c>
      <c r="I4" s="4">
        <v>3</v>
      </c>
      <c r="J4" s="4">
        <v>3</v>
      </c>
      <c r="K4" s="4" t="s">
        <v>30</v>
      </c>
      <c r="L4" s="4">
        <v>2163</v>
      </c>
      <c r="M4" s="4">
        <v>2163</v>
      </c>
      <c r="N4" s="4" t="s">
        <v>41</v>
      </c>
      <c r="O4" s="4" t="s">
        <v>32</v>
      </c>
      <c r="P4" s="4" t="s">
        <v>33</v>
      </c>
      <c r="Q4" s="4">
        <v>0</v>
      </c>
      <c r="R4" s="9">
        <v>45271</v>
      </c>
      <c r="S4" s="6">
        <v>45311</v>
      </c>
      <c r="T4" s="4" t="s">
        <v>34</v>
      </c>
      <c r="U4" s="4">
        <v>2163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45293</v>
      </c>
      <c r="G5" s="6">
        <v>45296</v>
      </c>
      <c r="H5" s="4">
        <v>1</v>
      </c>
      <c r="I5" s="4">
        <v>3</v>
      </c>
      <c r="J5" s="4">
        <v>3</v>
      </c>
      <c r="K5" s="4" t="s">
        <v>30</v>
      </c>
      <c r="L5" s="4">
        <v>2163</v>
      </c>
      <c r="M5" s="4">
        <v>2163</v>
      </c>
      <c r="N5" s="4" t="s">
        <v>44</v>
      </c>
      <c r="O5" s="4" t="s">
        <v>32</v>
      </c>
      <c r="P5" s="4" t="s">
        <v>33</v>
      </c>
      <c r="Q5" s="4">
        <v>0</v>
      </c>
      <c r="R5" s="9">
        <v>45271</v>
      </c>
      <c r="S5" s="6">
        <v>45311</v>
      </c>
      <c r="T5" s="4" t="s">
        <v>34</v>
      </c>
      <c r="U5" s="4">
        <v>2163</v>
      </c>
      <c r="V5" s="4">
        <v>0</v>
      </c>
      <c r="W5" s="4">
        <v>0</v>
      </c>
      <c r="X5" s="4" t="s">
        <v>45</v>
      </c>
      <c r="Y5" s="4" t="s">
        <v>36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45295</v>
      </c>
      <c r="G6" s="6">
        <v>45296</v>
      </c>
      <c r="H6" s="4">
        <v>1</v>
      </c>
      <c r="I6" s="4">
        <v>1</v>
      </c>
      <c r="J6" s="4">
        <v>1</v>
      </c>
      <c r="K6" s="4" t="s">
        <v>30</v>
      </c>
      <c r="L6" s="4">
        <v>439.6</v>
      </c>
      <c r="M6" s="4">
        <v>439.6</v>
      </c>
      <c r="N6" s="4" t="s">
        <v>49</v>
      </c>
      <c r="O6" s="4" t="s">
        <v>32</v>
      </c>
      <c r="P6" s="4" t="s">
        <v>33</v>
      </c>
      <c r="Q6" s="4">
        <v>0</v>
      </c>
      <c r="R6" s="9">
        <v>45295</v>
      </c>
      <c r="S6" s="6">
        <v>45311</v>
      </c>
      <c r="T6" s="4" t="s">
        <v>34</v>
      </c>
      <c r="U6" s="4">
        <v>439.6</v>
      </c>
      <c r="V6" s="4">
        <v>0</v>
      </c>
      <c r="W6" s="4">
        <v>0</v>
      </c>
      <c r="X6" s="4" t="s">
        <v>36</v>
      </c>
      <c r="Y6" s="4" t="s">
        <v>50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45295</v>
      </c>
      <c r="G7" s="6">
        <v>45297</v>
      </c>
      <c r="H7" s="4">
        <v>1</v>
      </c>
      <c r="I7" s="4">
        <v>2</v>
      </c>
      <c r="J7" s="4">
        <v>2</v>
      </c>
      <c r="K7" s="4" t="s">
        <v>30</v>
      </c>
      <c r="L7" s="4">
        <v>1545</v>
      </c>
      <c r="M7" s="4">
        <v>1545</v>
      </c>
      <c r="N7" s="4" t="s">
        <v>52</v>
      </c>
      <c r="O7" s="4" t="s">
        <v>53</v>
      </c>
      <c r="P7" s="4" t="s">
        <v>33</v>
      </c>
      <c r="Q7" s="4">
        <v>0</v>
      </c>
      <c r="R7" s="9">
        <v>45268.0000115741</v>
      </c>
      <c r="S7" s="6">
        <v>45312</v>
      </c>
      <c r="T7" s="4" t="s">
        <v>34</v>
      </c>
      <c r="U7" s="4">
        <v>1545</v>
      </c>
      <c r="V7" s="4">
        <v>0</v>
      </c>
      <c r="W7" s="4">
        <v>0</v>
      </c>
      <c r="X7" s="4" t="s">
        <v>54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47</v>
      </c>
      <c r="E8" s="4" t="s">
        <v>56</v>
      </c>
      <c r="F8" s="6">
        <v>45295</v>
      </c>
      <c r="G8" s="6">
        <v>45297</v>
      </c>
      <c r="H8" s="4">
        <v>2</v>
      </c>
      <c r="I8" s="4">
        <v>2</v>
      </c>
      <c r="J8" s="4">
        <v>4</v>
      </c>
      <c r="K8" s="4" t="s">
        <v>30</v>
      </c>
      <c r="L8" s="4">
        <v>1988</v>
      </c>
      <c r="M8" s="4">
        <v>1988</v>
      </c>
      <c r="N8" s="4" t="s">
        <v>57</v>
      </c>
      <c r="O8" s="4" t="s">
        <v>53</v>
      </c>
      <c r="P8" s="4" t="s">
        <v>33</v>
      </c>
      <c r="Q8" s="4">
        <v>0</v>
      </c>
      <c r="R8" s="9">
        <v>45280</v>
      </c>
      <c r="S8" s="6">
        <v>45312</v>
      </c>
      <c r="T8" s="4" t="s">
        <v>34</v>
      </c>
      <c r="U8" s="4">
        <v>1988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45294</v>
      </c>
      <c r="G9" s="6">
        <v>45297</v>
      </c>
      <c r="H9" s="4">
        <v>1</v>
      </c>
      <c r="I9" s="4">
        <v>3</v>
      </c>
      <c r="J9" s="4">
        <v>3</v>
      </c>
      <c r="K9" s="4" t="s">
        <v>30</v>
      </c>
      <c r="L9" s="4">
        <v>2103</v>
      </c>
      <c r="M9" s="4">
        <v>2103</v>
      </c>
      <c r="N9" s="4" t="s">
        <v>59</v>
      </c>
      <c r="O9" s="4" t="s">
        <v>53</v>
      </c>
      <c r="P9" s="4" t="s">
        <v>33</v>
      </c>
      <c r="Q9" s="4">
        <v>0</v>
      </c>
      <c r="R9" s="9">
        <v>45281</v>
      </c>
      <c r="S9" s="6">
        <v>45312</v>
      </c>
      <c r="T9" s="4" t="s">
        <v>34</v>
      </c>
      <c r="U9" s="4">
        <v>2103</v>
      </c>
      <c r="V9" s="4">
        <v>0</v>
      </c>
      <c r="W9" s="4">
        <v>0</v>
      </c>
      <c r="X9" s="4" t="s">
        <v>60</v>
      </c>
      <c r="Y9" s="4" t="s">
        <v>36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28</v>
      </c>
      <c r="E10" s="4" t="s">
        <v>29</v>
      </c>
      <c r="F10" s="6">
        <v>45294</v>
      </c>
      <c r="G10" s="6">
        <v>45297</v>
      </c>
      <c r="H10" s="4">
        <v>1</v>
      </c>
      <c r="I10" s="4">
        <v>3</v>
      </c>
      <c r="J10" s="4">
        <v>3</v>
      </c>
      <c r="K10" s="4" t="s">
        <v>30</v>
      </c>
      <c r="L10" s="4">
        <v>2103</v>
      </c>
      <c r="M10" s="4">
        <v>2103</v>
      </c>
      <c r="N10" s="4" t="s">
        <v>62</v>
      </c>
      <c r="O10" s="4" t="s">
        <v>53</v>
      </c>
      <c r="P10" s="4" t="s">
        <v>33</v>
      </c>
      <c r="Q10" s="4">
        <v>0</v>
      </c>
      <c r="R10" s="9">
        <v>45282</v>
      </c>
      <c r="S10" s="6">
        <v>45312</v>
      </c>
      <c r="T10" s="4" t="s">
        <v>34</v>
      </c>
      <c r="U10" s="4">
        <v>2103</v>
      </c>
      <c r="V10" s="4">
        <v>0</v>
      </c>
      <c r="W10" s="4">
        <v>0</v>
      </c>
      <c r="X10" s="4" t="s">
        <v>63</v>
      </c>
      <c r="Y10" s="4" t="s">
        <v>36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45295</v>
      </c>
      <c r="G11" s="6">
        <v>45297</v>
      </c>
      <c r="H11" s="4">
        <v>1</v>
      </c>
      <c r="I11" s="4">
        <v>2</v>
      </c>
      <c r="J11" s="4">
        <v>2</v>
      </c>
      <c r="K11" s="4" t="s">
        <v>30</v>
      </c>
      <c r="L11" s="4">
        <v>1602</v>
      </c>
      <c r="M11" s="4">
        <v>1602</v>
      </c>
      <c r="N11" s="4" t="s">
        <v>67</v>
      </c>
      <c r="O11" s="4" t="s">
        <v>53</v>
      </c>
      <c r="P11" s="4" t="s">
        <v>33</v>
      </c>
      <c r="Q11" s="4">
        <v>0</v>
      </c>
      <c r="R11" s="9">
        <v>45290.0000115741</v>
      </c>
      <c r="S11" s="6">
        <v>45312</v>
      </c>
      <c r="T11" s="4" t="s">
        <v>34</v>
      </c>
      <c r="U11" s="4">
        <v>1602</v>
      </c>
      <c r="V11" s="4">
        <v>0</v>
      </c>
      <c r="W11" s="4">
        <v>0</v>
      </c>
      <c r="X11" s="4" t="s">
        <v>68</v>
      </c>
      <c r="Y11" s="4" t="s">
        <v>69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65</v>
      </c>
      <c r="E12" s="4" t="s">
        <v>66</v>
      </c>
      <c r="F12" s="6">
        <v>45295</v>
      </c>
      <c r="G12" s="6">
        <v>45298</v>
      </c>
      <c r="H12" s="4">
        <v>1</v>
      </c>
      <c r="I12" s="4">
        <v>3</v>
      </c>
      <c r="J12" s="4">
        <v>3</v>
      </c>
      <c r="K12" s="4" t="s">
        <v>30</v>
      </c>
      <c r="L12" s="4">
        <v>2453</v>
      </c>
      <c r="M12" s="4">
        <v>2453</v>
      </c>
      <c r="N12" s="4" t="s">
        <v>71</v>
      </c>
      <c r="O12" s="4" t="s">
        <v>72</v>
      </c>
      <c r="P12" s="4" t="s">
        <v>33</v>
      </c>
      <c r="Q12" s="4">
        <v>0</v>
      </c>
      <c r="R12" s="9">
        <v>45282</v>
      </c>
      <c r="S12" s="6">
        <v>45313</v>
      </c>
      <c r="T12" s="4" t="s">
        <v>34</v>
      </c>
      <c r="U12" s="4">
        <v>2453</v>
      </c>
      <c r="V12" s="4">
        <v>0</v>
      </c>
      <c r="W12" s="4">
        <v>0</v>
      </c>
      <c r="X12" s="4" t="s">
        <v>73</v>
      </c>
      <c r="Y12" s="4" t="s">
        <v>36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65</v>
      </c>
      <c r="E13" s="4" t="s">
        <v>66</v>
      </c>
      <c r="F13" s="6">
        <v>45295</v>
      </c>
      <c r="G13" s="6">
        <v>45298</v>
      </c>
      <c r="H13" s="4">
        <v>1</v>
      </c>
      <c r="I13" s="4">
        <v>3</v>
      </c>
      <c r="J13" s="4">
        <v>3</v>
      </c>
      <c r="K13" s="4" t="s">
        <v>30</v>
      </c>
      <c r="L13" s="4">
        <v>450</v>
      </c>
      <c r="M13" s="4">
        <v>450</v>
      </c>
      <c r="N13" s="4" t="s">
        <v>71</v>
      </c>
      <c r="O13" s="4" t="s">
        <v>72</v>
      </c>
      <c r="P13" s="4" t="s">
        <v>33</v>
      </c>
      <c r="Q13" s="4">
        <v>0</v>
      </c>
      <c r="R13" s="9">
        <v>45283</v>
      </c>
      <c r="S13" s="6">
        <v>45313</v>
      </c>
      <c r="T13" s="4" t="s">
        <v>34</v>
      </c>
      <c r="U13" s="4">
        <v>450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75</v>
      </c>
      <c r="B14" s="4" t="s">
        <v>26</v>
      </c>
      <c r="C14" s="4" t="s">
        <v>27</v>
      </c>
      <c r="D14" s="4" t="s">
        <v>65</v>
      </c>
      <c r="E14" s="4" t="s">
        <v>66</v>
      </c>
      <c r="F14" s="6">
        <v>45296</v>
      </c>
      <c r="G14" s="6">
        <v>45298</v>
      </c>
      <c r="H14" s="4">
        <v>1</v>
      </c>
      <c r="I14" s="4">
        <v>2</v>
      </c>
      <c r="J14" s="4">
        <v>2</v>
      </c>
      <c r="K14" s="4" t="s">
        <v>30</v>
      </c>
      <c r="L14" s="4">
        <v>1742</v>
      </c>
      <c r="M14" s="4">
        <v>1742</v>
      </c>
      <c r="N14" s="4" t="s">
        <v>76</v>
      </c>
      <c r="O14" s="4" t="s">
        <v>72</v>
      </c>
      <c r="P14" s="4" t="s">
        <v>33</v>
      </c>
      <c r="Q14" s="4">
        <v>0</v>
      </c>
      <c r="R14" s="9">
        <v>45285.0000115741</v>
      </c>
      <c r="S14" s="6">
        <v>45313</v>
      </c>
      <c r="T14" s="4" t="s">
        <v>34</v>
      </c>
      <c r="U14" s="4">
        <v>1742</v>
      </c>
      <c r="V14" s="4">
        <v>0</v>
      </c>
      <c r="W14" s="4">
        <v>0</v>
      </c>
      <c r="X14" s="4" t="s">
        <v>77</v>
      </c>
      <c r="Y14" s="4" t="s">
        <v>36</v>
      </c>
    </row>
    <row r="15" s="4" customFormat="1" spans="1:25">
      <c r="A15" s="4" t="s">
        <v>78</v>
      </c>
      <c r="B15" s="4" t="s">
        <v>26</v>
      </c>
      <c r="C15" s="4" t="s">
        <v>27</v>
      </c>
      <c r="D15" s="4" t="s">
        <v>65</v>
      </c>
      <c r="E15" s="4" t="s">
        <v>66</v>
      </c>
      <c r="F15" s="6">
        <v>45295</v>
      </c>
      <c r="G15" s="6">
        <v>45298</v>
      </c>
      <c r="H15" s="4">
        <v>1</v>
      </c>
      <c r="I15" s="4">
        <v>3</v>
      </c>
      <c r="J15" s="4">
        <v>3</v>
      </c>
      <c r="K15" s="4" t="s">
        <v>30</v>
      </c>
      <c r="L15" s="4">
        <v>2453</v>
      </c>
      <c r="M15" s="4">
        <v>2453</v>
      </c>
      <c r="N15" s="4" t="s">
        <v>79</v>
      </c>
      <c r="O15" s="4" t="s">
        <v>72</v>
      </c>
      <c r="P15" s="4" t="s">
        <v>33</v>
      </c>
      <c r="Q15" s="4">
        <v>0</v>
      </c>
      <c r="R15" s="9">
        <v>45286.0000115741</v>
      </c>
      <c r="S15" s="6">
        <v>45313</v>
      </c>
      <c r="T15" s="4" t="s">
        <v>34</v>
      </c>
      <c r="U15" s="4">
        <v>2453</v>
      </c>
      <c r="V15" s="4">
        <v>0</v>
      </c>
      <c r="W15" s="4">
        <v>0</v>
      </c>
      <c r="X15" s="4" t="s">
        <v>80</v>
      </c>
      <c r="Y15" s="4" t="s">
        <v>36</v>
      </c>
    </row>
    <row r="16" s="4" customFormat="1" spans="1:25">
      <c r="A16" s="4" t="s">
        <v>81</v>
      </c>
      <c r="B16" s="4" t="s">
        <v>26</v>
      </c>
      <c r="C16" s="4" t="s">
        <v>27</v>
      </c>
      <c r="D16" s="4" t="s">
        <v>65</v>
      </c>
      <c r="E16" s="4" t="s">
        <v>82</v>
      </c>
      <c r="F16" s="6">
        <v>45296</v>
      </c>
      <c r="G16" s="6">
        <v>45298</v>
      </c>
      <c r="H16" s="4">
        <v>1</v>
      </c>
      <c r="I16" s="4">
        <v>2</v>
      </c>
      <c r="J16" s="4">
        <v>2</v>
      </c>
      <c r="K16" s="4" t="s">
        <v>30</v>
      </c>
      <c r="L16" s="4">
        <v>2012</v>
      </c>
      <c r="M16" s="4">
        <v>2012</v>
      </c>
      <c r="N16" s="4" t="s">
        <v>83</v>
      </c>
      <c r="O16" s="4" t="s">
        <v>72</v>
      </c>
      <c r="P16" s="4" t="s">
        <v>33</v>
      </c>
      <c r="Q16" s="4">
        <v>0</v>
      </c>
      <c r="R16" s="9">
        <v>45287</v>
      </c>
      <c r="S16" s="6">
        <v>45313</v>
      </c>
      <c r="T16" s="4" t="s">
        <v>34</v>
      </c>
      <c r="U16" s="4">
        <v>2012</v>
      </c>
      <c r="V16" s="4">
        <v>0</v>
      </c>
      <c r="W16" s="4">
        <v>0</v>
      </c>
      <c r="X16" s="4" t="s">
        <v>84</v>
      </c>
      <c r="Y16" s="4" t="s">
        <v>85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65</v>
      </c>
      <c r="E17" s="4" t="s">
        <v>82</v>
      </c>
      <c r="F17" s="6">
        <v>45296</v>
      </c>
      <c r="G17" s="6">
        <v>45298</v>
      </c>
      <c r="H17" s="4">
        <v>1</v>
      </c>
      <c r="I17" s="4">
        <v>2</v>
      </c>
      <c r="J17" s="4">
        <v>2</v>
      </c>
      <c r="K17" s="4" t="s">
        <v>30</v>
      </c>
      <c r="L17" s="4">
        <v>1972</v>
      </c>
      <c r="M17" s="4">
        <v>1972</v>
      </c>
      <c r="N17" s="4" t="s">
        <v>87</v>
      </c>
      <c r="O17" s="4" t="s">
        <v>72</v>
      </c>
      <c r="P17" s="4" t="s">
        <v>33</v>
      </c>
      <c r="Q17" s="4">
        <v>0</v>
      </c>
      <c r="R17" s="9">
        <v>45289</v>
      </c>
      <c r="S17" s="6">
        <v>45313</v>
      </c>
      <c r="T17" s="4" t="s">
        <v>34</v>
      </c>
      <c r="U17" s="4">
        <v>1972</v>
      </c>
      <c r="V17" s="4">
        <v>0</v>
      </c>
      <c r="W17" s="4">
        <v>0</v>
      </c>
      <c r="X17" s="4" t="s">
        <v>88</v>
      </c>
      <c r="Y17" s="4" t="s">
        <v>36</v>
      </c>
    </row>
    <row r="18" s="4" customFormat="1" spans="1:25">
      <c r="A18" s="4" t="s">
        <v>89</v>
      </c>
      <c r="B18" s="4" t="s">
        <v>26</v>
      </c>
      <c r="C18" s="4" t="s">
        <v>27</v>
      </c>
      <c r="D18" s="4" t="s">
        <v>65</v>
      </c>
      <c r="E18" s="4" t="s">
        <v>82</v>
      </c>
      <c r="F18" s="6">
        <v>45296</v>
      </c>
      <c r="G18" s="6">
        <v>45298</v>
      </c>
      <c r="H18" s="4">
        <v>2</v>
      </c>
      <c r="I18" s="4">
        <v>2</v>
      </c>
      <c r="J18" s="4">
        <v>4</v>
      </c>
      <c r="K18" s="4" t="s">
        <v>30</v>
      </c>
      <c r="L18" s="4">
        <v>4184</v>
      </c>
      <c r="M18" s="4">
        <v>4184</v>
      </c>
      <c r="N18" s="4" t="s">
        <v>90</v>
      </c>
      <c r="O18" s="4" t="s">
        <v>72</v>
      </c>
      <c r="P18" s="4" t="s">
        <v>33</v>
      </c>
      <c r="Q18" s="4">
        <v>0</v>
      </c>
      <c r="R18" s="9">
        <v>45290</v>
      </c>
      <c r="S18" s="6">
        <v>45313</v>
      </c>
      <c r="T18" s="4" t="s">
        <v>34</v>
      </c>
      <c r="U18" s="4">
        <v>4184</v>
      </c>
      <c r="V18" s="4">
        <v>0</v>
      </c>
      <c r="W18" s="4">
        <v>0</v>
      </c>
      <c r="X18" s="4" t="s">
        <v>91</v>
      </c>
      <c r="Y18" s="4" t="s">
        <v>92</v>
      </c>
    </row>
    <row r="19" s="4" customFormat="1" spans="1:25">
      <c r="A19" s="4" t="s">
        <v>93</v>
      </c>
      <c r="B19" s="4" t="s">
        <v>26</v>
      </c>
      <c r="C19" s="4" t="s">
        <v>27</v>
      </c>
      <c r="D19" s="4" t="s">
        <v>47</v>
      </c>
      <c r="E19" s="4" t="s">
        <v>56</v>
      </c>
      <c r="F19" s="6">
        <v>45296</v>
      </c>
      <c r="G19" s="6">
        <v>45298</v>
      </c>
      <c r="H19" s="4">
        <v>1</v>
      </c>
      <c r="I19" s="4">
        <v>2</v>
      </c>
      <c r="J19" s="4">
        <v>2</v>
      </c>
      <c r="K19" s="4" t="s">
        <v>30</v>
      </c>
      <c r="L19" s="4">
        <v>1001</v>
      </c>
      <c r="M19" s="4">
        <v>1001</v>
      </c>
      <c r="N19" s="4" t="s">
        <v>94</v>
      </c>
      <c r="O19" s="4" t="s">
        <v>72</v>
      </c>
      <c r="P19" s="4" t="s">
        <v>33</v>
      </c>
      <c r="Q19" s="4">
        <v>0</v>
      </c>
      <c r="R19" s="9">
        <v>45295.0000115741</v>
      </c>
      <c r="S19" s="6">
        <v>45313</v>
      </c>
      <c r="T19" s="4" t="s">
        <v>34</v>
      </c>
      <c r="U19" s="4">
        <v>1001</v>
      </c>
      <c r="V19" s="4">
        <v>0</v>
      </c>
      <c r="W19" s="4">
        <v>0</v>
      </c>
      <c r="X19" s="4" t="s">
        <v>36</v>
      </c>
      <c r="Y1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9"/>
  <sheetViews>
    <sheetView tabSelected="1" workbookViewId="0">
      <selection activeCell="A26" sqref="A26:D29"/>
    </sheetView>
  </sheetViews>
  <sheetFormatPr defaultColWidth="9" defaultRowHeight="13.5"/>
  <cols>
    <col min="1" max="1" width="12.625" style="4"/>
    <col min="2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95</v>
      </c>
    </row>
    <row r="2" s="4" customFormat="1" spans="1:9">
      <c r="A2" s="5">
        <v>999229267799185</v>
      </c>
      <c r="B2" s="6">
        <v>45294</v>
      </c>
      <c r="C2" s="6">
        <v>45296</v>
      </c>
      <c r="D2" s="4">
        <v>1442</v>
      </c>
      <c r="E2" s="4" t="str">
        <f>VLOOKUP(A2,HOP!A:L,12,0)</f>
        <v>1442.00</v>
      </c>
      <c r="F2" s="4" t="str">
        <f>VLOOKUP(A2,HOP!A:C,3,0)</f>
        <v>4351404</v>
      </c>
      <c r="G2" s="4">
        <f>D2-E2</f>
        <v>0</v>
      </c>
      <c r="H2" s="4" t="str">
        <f>$H$1&amp;F2</f>
        <v>，4351404</v>
      </c>
      <c r="I2" s="4" t="str">
        <f>VLOOKUP(A2,HOP!A:U,21,0)</f>
        <v>直连</v>
      </c>
    </row>
    <row r="3" s="4" customFormat="1" spans="1:9">
      <c r="A3" s="5">
        <v>999229351397148</v>
      </c>
      <c r="B3" s="6">
        <v>45294</v>
      </c>
      <c r="C3" s="6">
        <v>45296</v>
      </c>
      <c r="D3" s="4">
        <v>1442</v>
      </c>
      <c r="E3" s="4" t="str">
        <f>VLOOKUP(A3,HOP!A:L,12,0)</f>
        <v>1442.00</v>
      </c>
      <c r="F3" s="4" t="str">
        <f>VLOOKUP(A3,HOP!A:C,3,0)</f>
        <v>4403942</v>
      </c>
      <c r="G3" s="4">
        <f t="shared" ref="G3:G19" si="0">D3-E3</f>
        <v>0</v>
      </c>
      <c r="H3" s="4" t="str">
        <f t="shared" ref="H3:H19" si="1">$H$1&amp;F3</f>
        <v>，4403942</v>
      </c>
      <c r="I3" s="4" t="str">
        <f>VLOOKUP(A3,HOP!A:U,21,0)</f>
        <v>直连</v>
      </c>
    </row>
    <row r="4" s="4" customFormat="1" spans="1:9">
      <c r="A4" s="5">
        <v>999229365711659</v>
      </c>
      <c r="B4" s="6">
        <v>45293</v>
      </c>
      <c r="C4" s="6">
        <v>45296</v>
      </c>
      <c r="D4" s="4">
        <v>2163</v>
      </c>
      <c r="E4" s="4" t="str">
        <f>VLOOKUP(A4,HOP!A:L,12,0)</f>
        <v>2163.00</v>
      </c>
      <c r="F4" s="4" t="str">
        <f>VLOOKUP(A4,HOP!A:C,3,0)</f>
        <v>4418221</v>
      </c>
      <c r="G4" s="4">
        <f t="shared" si="0"/>
        <v>0</v>
      </c>
      <c r="H4" s="4" t="str">
        <f t="shared" si="1"/>
        <v>，4418221</v>
      </c>
      <c r="I4" s="4" t="str">
        <f>VLOOKUP(A4,HOP!A:U,21,0)</f>
        <v>直连</v>
      </c>
    </row>
    <row r="5" s="4" customFormat="1" spans="1:9">
      <c r="A5" s="5">
        <v>999229368546273</v>
      </c>
      <c r="B5" s="6">
        <v>45293</v>
      </c>
      <c r="C5" s="6">
        <v>45296</v>
      </c>
      <c r="D5" s="4">
        <v>2163</v>
      </c>
      <c r="E5" s="4" t="str">
        <f>VLOOKUP(A5,HOP!A:L,12,0)</f>
        <v>2163.00</v>
      </c>
      <c r="F5" s="4" t="str">
        <f>VLOOKUP(A5,HOP!A:C,3,0)</f>
        <v>4418833</v>
      </c>
      <c r="G5" s="4">
        <f t="shared" si="0"/>
        <v>0</v>
      </c>
      <c r="H5" s="4" t="str">
        <f t="shared" si="1"/>
        <v>，4418833</v>
      </c>
      <c r="I5" s="4" t="str">
        <f>VLOOKUP(A5,HOP!A:U,21,0)</f>
        <v>直连</v>
      </c>
    </row>
    <row r="6" s="4" customFormat="1" hidden="1" spans="1:10">
      <c r="A6" s="5">
        <v>999229466632177</v>
      </c>
      <c r="B6" s="6">
        <v>45295</v>
      </c>
      <c r="C6" s="6">
        <v>45296</v>
      </c>
      <c r="D6" s="4">
        <v>439.6</v>
      </c>
      <c r="E6" s="4">
        <v>439.6</v>
      </c>
      <c r="F6" s="10" t="s">
        <v>96</v>
      </c>
      <c r="G6" s="4">
        <f t="shared" si="0"/>
        <v>0</v>
      </c>
      <c r="H6" s="4" t="str">
        <f t="shared" si="1"/>
        <v>，202401041701130020</v>
      </c>
      <c r="I6" s="4" t="e">
        <f>VLOOKUP(A6,HOP!A:U,21,0)</f>
        <v>#N/A</v>
      </c>
      <c r="J6" s="4">
        <v>1.4</v>
      </c>
    </row>
    <row r="7" s="4" customFormat="1" spans="1:9">
      <c r="A7" s="5">
        <v>999229351907067</v>
      </c>
      <c r="B7" s="6">
        <v>45295</v>
      </c>
      <c r="C7" s="6">
        <v>45297</v>
      </c>
      <c r="D7" s="4">
        <v>1545</v>
      </c>
      <c r="E7" s="4" t="str">
        <f>VLOOKUP(A7,HOP!A:L,12,0)</f>
        <v>1545.00</v>
      </c>
      <c r="F7" s="4" t="str">
        <f>VLOOKUP(A7,HOP!A:C,3,0)</f>
        <v>4404779</v>
      </c>
      <c r="G7" s="4">
        <f t="shared" si="0"/>
        <v>0</v>
      </c>
      <c r="H7" s="4" t="str">
        <f t="shared" si="1"/>
        <v>，4404779</v>
      </c>
      <c r="I7" s="4" t="str">
        <f>VLOOKUP(A7,HOP!A:U,21,0)</f>
        <v>直连</v>
      </c>
    </row>
    <row r="8" s="4" customFormat="1" hidden="1" spans="1:10">
      <c r="A8" s="5">
        <v>999229410745107</v>
      </c>
      <c r="B8" s="6">
        <v>45295</v>
      </c>
      <c r="C8" s="6">
        <v>45297</v>
      </c>
      <c r="D8" s="4">
        <v>1988</v>
      </c>
      <c r="E8" s="4">
        <v>1988</v>
      </c>
      <c r="F8" s="10" t="s">
        <v>97</v>
      </c>
      <c r="G8" s="4">
        <f t="shared" si="0"/>
        <v>0</v>
      </c>
      <c r="H8" s="4" t="str">
        <f t="shared" si="1"/>
        <v>，202312202357300076</v>
      </c>
      <c r="I8" s="4" t="e">
        <f>VLOOKUP(A8,HOP!A:U,21,0)</f>
        <v>#N/A</v>
      </c>
      <c r="J8" s="8">
        <v>12.2</v>
      </c>
    </row>
    <row r="9" s="4" customFormat="1" spans="1:9">
      <c r="A9" s="5">
        <v>999229413465701</v>
      </c>
      <c r="B9" s="6">
        <v>45294</v>
      </c>
      <c r="C9" s="6">
        <v>45297</v>
      </c>
      <c r="D9" s="4">
        <v>2103</v>
      </c>
      <c r="E9" s="4" t="str">
        <f>VLOOKUP(A9,HOP!A:L,12,0)</f>
        <v>2103.00</v>
      </c>
      <c r="F9" s="4" t="str">
        <f>VLOOKUP(A9,HOP!A:C,3,0)</f>
        <v>4471939</v>
      </c>
      <c r="G9" s="4">
        <f t="shared" si="0"/>
        <v>0</v>
      </c>
      <c r="H9" s="4" t="str">
        <f t="shared" si="1"/>
        <v>，4471939</v>
      </c>
      <c r="I9" s="4" t="str">
        <f>VLOOKUP(A9,HOP!A:U,21,0)</f>
        <v>直连</v>
      </c>
    </row>
    <row r="10" s="4" customFormat="1" spans="1:9">
      <c r="A10" s="5">
        <v>999229415885608</v>
      </c>
      <c r="B10" s="6">
        <v>45294</v>
      </c>
      <c r="C10" s="6">
        <v>45297</v>
      </c>
      <c r="D10" s="4">
        <v>2103</v>
      </c>
      <c r="E10" s="4" t="str">
        <f>VLOOKUP(A10,HOP!A:L,12,0)</f>
        <v>2103.00</v>
      </c>
      <c r="F10" s="4" t="str">
        <f>VLOOKUP(A10,HOP!A:C,3,0)</f>
        <v>4475257</v>
      </c>
      <c r="G10" s="4">
        <f t="shared" si="0"/>
        <v>0</v>
      </c>
      <c r="H10" s="4" t="str">
        <f t="shared" si="1"/>
        <v>，4475257</v>
      </c>
      <c r="I10" s="4" t="str">
        <f>VLOOKUP(A10,HOP!A:U,21,0)</f>
        <v>直连</v>
      </c>
    </row>
    <row r="11" s="4" customFormat="1" spans="1:9">
      <c r="A11" s="5">
        <v>999229448432617</v>
      </c>
      <c r="B11" s="6">
        <v>45295</v>
      </c>
      <c r="C11" s="6">
        <v>45297</v>
      </c>
      <c r="D11" s="4">
        <v>1602</v>
      </c>
      <c r="E11" s="4" t="str">
        <f>VLOOKUP(A11,HOP!A:L,12,0)</f>
        <v>1602.00</v>
      </c>
      <c r="F11" s="4" t="str">
        <f>VLOOKUP(A11,HOP!A:C,3,0)</f>
        <v>4520025</v>
      </c>
      <c r="G11" s="4">
        <f t="shared" si="0"/>
        <v>0</v>
      </c>
      <c r="H11" s="4" t="str">
        <f t="shared" si="1"/>
        <v>，4520025</v>
      </c>
      <c r="I11" s="4" t="str">
        <f>VLOOKUP(A11,HOP!A:U,21,0)</f>
        <v>直连</v>
      </c>
    </row>
    <row r="12" s="4" customFormat="1" spans="1:12">
      <c r="A12" s="5">
        <v>29417959494</v>
      </c>
      <c r="B12" s="6">
        <v>45295</v>
      </c>
      <c r="C12" s="6">
        <v>45298</v>
      </c>
      <c r="D12" s="4">
        <v>2453</v>
      </c>
      <c r="E12" s="4" t="str">
        <f>VLOOKUP(A12,HOP!A:L,12,0)</f>
        <v>2903.00</v>
      </c>
      <c r="F12" s="4" t="str">
        <f>VLOOKUP(A12,HOP!A:C,3,0)</f>
        <v>4478019</v>
      </c>
      <c r="G12" s="4">
        <f t="shared" si="0"/>
        <v>-450</v>
      </c>
      <c r="H12" s="4" t="str">
        <f t="shared" si="1"/>
        <v>，4478019</v>
      </c>
      <c r="I12" s="4" t="str">
        <f>VLOOKUP(A12,HOP!A:U,21,0)</f>
        <v>直连</v>
      </c>
      <c r="J12" s="4" t="s">
        <v>98</v>
      </c>
      <c r="L12" s="4" t="s">
        <v>99</v>
      </c>
    </row>
    <row r="13" s="4" customFormat="1" spans="1:12">
      <c r="A13" s="5">
        <v>999229420392090</v>
      </c>
      <c r="B13" s="6">
        <v>45295</v>
      </c>
      <c r="C13" s="6">
        <v>45298</v>
      </c>
      <c r="D13" s="4">
        <v>450</v>
      </c>
      <c r="E13" s="4" t="e">
        <f>VLOOKUP(A13,HOP!A:L,12,0)</f>
        <v>#N/A</v>
      </c>
      <c r="F13" s="4">
        <v>4478019</v>
      </c>
      <c r="G13" s="4" t="e">
        <f t="shared" si="0"/>
        <v>#N/A</v>
      </c>
      <c r="H13" s="4" t="str">
        <f t="shared" si="1"/>
        <v>，4478019</v>
      </c>
      <c r="I13" s="4" t="s">
        <v>100</v>
      </c>
      <c r="J13" s="4" t="s">
        <v>98</v>
      </c>
      <c r="L13" s="4" t="s">
        <v>99</v>
      </c>
    </row>
    <row r="14" s="4" customFormat="1" spans="1:9">
      <c r="A14" s="5">
        <v>999229426500627</v>
      </c>
      <c r="B14" s="6">
        <v>45296</v>
      </c>
      <c r="C14" s="6">
        <v>45298</v>
      </c>
      <c r="D14" s="4">
        <v>1742</v>
      </c>
      <c r="E14" s="4" t="str">
        <f>VLOOKUP(A14,HOP!A:L,12,0)</f>
        <v>1742.00</v>
      </c>
      <c r="F14" s="4" t="str">
        <f>VLOOKUP(A14,HOP!A:C,3,0)</f>
        <v>4490212</v>
      </c>
      <c r="G14" s="4">
        <f t="shared" si="0"/>
        <v>0</v>
      </c>
      <c r="H14" s="4" t="str">
        <f t="shared" si="1"/>
        <v>，4490212</v>
      </c>
      <c r="I14" s="4" t="str">
        <f>VLOOKUP(A14,HOP!A:U,21,0)</f>
        <v>直连</v>
      </c>
    </row>
    <row r="15" s="4" customFormat="1" spans="1:9">
      <c r="A15" s="5">
        <v>999229430580617</v>
      </c>
      <c r="B15" s="6">
        <v>45295</v>
      </c>
      <c r="C15" s="6">
        <v>45298</v>
      </c>
      <c r="D15" s="4">
        <v>2453</v>
      </c>
      <c r="E15" s="4" t="str">
        <f>VLOOKUP(A15,HOP!A:L,12,0)</f>
        <v>2453.00</v>
      </c>
      <c r="F15" s="4" t="str">
        <f>VLOOKUP(A15,HOP!A:C,3,0)</f>
        <v>4495578</v>
      </c>
      <c r="G15" s="4">
        <f t="shared" si="0"/>
        <v>0</v>
      </c>
      <c r="H15" s="4" t="str">
        <f t="shared" si="1"/>
        <v>，4495578</v>
      </c>
      <c r="I15" s="4" t="str">
        <f>VLOOKUP(A15,HOP!A:U,21,0)</f>
        <v>直连</v>
      </c>
    </row>
    <row r="16" s="4" customFormat="1" spans="1:9">
      <c r="A16" s="5">
        <v>999229437467786</v>
      </c>
      <c r="B16" s="6">
        <v>45296</v>
      </c>
      <c r="C16" s="6">
        <v>45298</v>
      </c>
      <c r="D16" s="4">
        <v>2012</v>
      </c>
      <c r="E16" s="4" t="str">
        <f>VLOOKUP(A16,HOP!A:L,12,0)</f>
        <v>2012.00</v>
      </c>
      <c r="F16" s="4" t="str">
        <f>VLOOKUP(A16,HOP!A:C,3,0)</f>
        <v>4504721</v>
      </c>
      <c r="G16" s="4">
        <f t="shared" si="0"/>
        <v>0</v>
      </c>
      <c r="H16" s="4" t="str">
        <f t="shared" si="1"/>
        <v>，4504721</v>
      </c>
      <c r="I16" s="4" t="str">
        <f>VLOOKUP(A16,HOP!A:U,21,0)</f>
        <v>直连</v>
      </c>
    </row>
    <row r="17" s="4" customFormat="1" spans="1:9">
      <c r="A17" s="5">
        <v>999229444298065</v>
      </c>
      <c r="B17" s="6">
        <v>45296</v>
      </c>
      <c r="C17" s="6">
        <v>45298</v>
      </c>
      <c r="D17" s="4">
        <v>1972</v>
      </c>
      <c r="E17" s="4" t="str">
        <f>VLOOKUP(A17,HOP!A:L,12,0)</f>
        <v>1972.00</v>
      </c>
      <c r="F17" s="4" t="str">
        <f>VLOOKUP(A17,HOP!A:C,3,0)</f>
        <v>4514239</v>
      </c>
      <c r="G17" s="4">
        <f t="shared" si="0"/>
        <v>0</v>
      </c>
      <c r="H17" s="4" t="str">
        <f t="shared" si="1"/>
        <v>，4514239</v>
      </c>
      <c r="I17" s="4" t="str">
        <f>VLOOKUP(A17,HOP!A:U,21,0)</f>
        <v>直连</v>
      </c>
    </row>
    <row r="18" s="4" customFormat="1" spans="1:9">
      <c r="A18" s="5">
        <v>999229448848225</v>
      </c>
      <c r="B18" s="6">
        <v>45296</v>
      </c>
      <c r="C18" s="6">
        <v>45298</v>
      </c>
      <c r="D18" s="4">
        <v>4184</v>
      </c>
      <c r="E18" s="4" t="str">
        <f>VLOOKUP(A18,HOP!A:L,12,0)</f>
        <v>4184.00</v>
      </c>
      <c r="F18" s="4" t="str">
        <f>VLOOKUP(A18,HOP!A:C,3,0)</f>
        <v>4520364</v>
      </c>
      <c r="G18" s="4">
        <f t="shared" si="0"/>
        <v>0</v>
      </c>
      <c r="H18" s="4" t="str">
        <f t="shared" si="1"/>
        <v>，4520364</v>
      </c>
      <c r="I18" s="4" t="str">
        <f>VLOOKUP(A18,HOP!A:U,21,0)</f>
        <v>直连</v>
      </c>
    </row>
    <row r="19" s="4" customFormat="1" hidden="1" spans="1:10">
      <c r="A19" s="5">
        <v>999229467573016</v>
      </c>
      <c r="B19" s="6">
        <v>45296</v>
      </c>
      <c r="C19" s="6">
        <v>45298</v>
      </c>
      <c r="D19" s="4">
        <v>1001</v>
      </c>
      <c r="E19" s="4">
        <v>1001</v>
      </c>
      <c r="F19" s="10" t="s">
        <v>101</v>
      </c>
      <c r="G19" s="4">
        <f t="shared" si="0"/>
        <v>0</v>
      </c>
      <c r="H19" s="4" t="str">
        <f t="shared" si="1"/>
        <v>，202401042040380068</v>
      </c>
      <c r="I19" s="4" t="e">
        <f>VLOOKUP(A19,HOP!A:U,21,0)</f>
        <v>#N/A</v>
      </c>
      <c r="J19" s="4">
        <v>1.4</v>
      </c>
    </row>
    <row r="22" spans="4:4">
      <c r="D22" s="4">
        <f>SUM(D2:D21)</f>
        <v>33257.6</v>
      </c>
    </row>
    <row r="26" spans="1:4">
      <c r="A26" s="4" t="s">
        <v>102</v>
      </c>
      <c r="C26" s="4">
        <v>29829</v>
      </c>
      <c r="D26" s="4">
        <v>32393.6</v>
      </c>
    </row>
    <row r="27" spans="1:6">
      <c r="A27" s="4" t="s">
        <v>103</v>
      </c>
      <c r="C27" s="4">
        <v>3428.6</v>
      </c>
      <c r="D27" s="4">
        <v>3723.38</v>
      </c>
      <c r="F27" s="7"/>
    </row>
    <row r="28" spans="1:4">
      <c r="A28" s="4" t="s">
        <v>104</v>
      </c>
      <c r="C28" s="4">
        <f>SUBTOTAL(9,C26:C27)</f>
        <v>33257.6</v>
      </c>
      <c r="D28" s="4">
        <f>SUBTOTAL(9,D26:D27)</f>
        <v>36116.98</v>
      </c>
    </row>
    <row r="29" spans="1:1">
      <c r="A29" s="4" t="s">
        <v>105</v>
      </c>
    </row>
  </sheetData>
  <autoFilter ref="A1:XFD29"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106</v>
      </c>
      <c r="B1" s="2" t="s">
        <v>107</v>
      </c>
      <c r="C1" s="2" t="s">
        <v>108</v>
      </c>
      <c r="D1" s="2" t="s">
        <v>109</v>
      </c>
      <c r="E1" s="2" t="s">
        <v>13</v>
      </c>
      <c r="F1" s="2" t="s">
        <v>5</v>
      </c>
      <c r="G1" s="2" t="s">
        <v>6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3">
        <v>999229448848225</v>
      </c>
      <c r="B2" s="1" t="s">
        <v>125</v>
      </c>
      <c r="C2" s="1" t="s">
        <v>126</v>
      </c>
      <c r="D2" s="1" t="s">
        <v>127</v>
      </c>
      <c r="E2" s="1" t="s">
        <v>128</v>
      </c>
      <c r="F2" s="1" t="s">
        <v>129</v>
      </c>
      <c r="G2" s="1" t="s">
        <v>130</v>
      </c>
      <c r="H2" s="1" t="s">
        <v>131</v>
      </c>
      <c r="I2" s="1" t="s">
        <v>132</v>
      </c>
      <c r="J2" s="1" t="s">
        <v>133</v>
      </c>
      <c r="K2" s="1" t="s">
        <v>132</v>
      </c>
      <c r="L2" s="1" t="s">
        <v>132</v>
      </c>
      <c r="M2" s="1" t="s">
        <v>134</v>
      </c>
      <c r="N2" s="1" t="s">
        <v>134</v>
      </c>
      <c r="O2" s="1" t="s">
        <v>135</v>
      </c>
      <c r="P2" s="1" t="s">
        <v>136</v>
      </c>
      <c r="Q2" s="1" t="s">
        <v>137</v>
      </c>
      <c r="R2" s="1" t="s">
        <v>138</v>
      </c>
      <c r="S2" s="1" t="s">
        <v>139</v>
      </c>
      <c r="T2" s="1" t="s">
        <v>140</v>
      </c>
      <c r="U2" s="1" t="s">
        <v>100</v>
      </c>
      <c r="V2" s="1" t="s">
        <v>141</v>
      </c>
    </row>
    <row r="3" s="1" customFormat="1" spans="1:22">
      <c r="A3" s="3">
        <v>999229448432617</v>
      </c>
      <c r="B3" s="1" t="s">
        <v>125</v>
      </c>
      <c r="C3" s="1" t="s">
        <v>142</v>
      </c>
      <c r="D3" s="1" t="s">
        <v>127</v>
      </c>
      <c r="E3" s="1" t="s">
        <v>143</v>
      </c>
      <c r="F3" s="1" t="s">
        <v>144</v>
      </c>
      <c r="G3" s="1" t="s">
        <v>145</v>
      </c>
      <c r="H3" s="1" t="s">
        <v>131</v>
      </c>
      <c r="I3" s="1" t="s">
        <v>146</v>
      </c>
      <c r="J3" s="1" t="s">
        <v>133</v>
      </c>
      <c r="K3" s="1" t="s">
        <v>146</v>
      </c>
      <c r="L3" s="1" t="s">
        <v>146</v>
      </c>
      <c r="M3" s="1" t="s">
        <v>134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147</v>
      </c>
      <c r="S3" s="1" t="s">
        <v>139</v>
      </c>
      <c r="T3" s="1" t="s">
        <v>140</v>
      </c>
      <c r="U3" s="1" t="s">
        <v>100</v>
      </c>
      <c r="V3" s="1" t="s">
        <v>141</v>
      </c>
    </row>
    <row r="4" s="1" customFormat="1" spans="1:22">
      <c r="A4" s="3">
        <v>999229444298065</v>
      </c>
      <c r="B4" s="1" t="s">
        <v>148</v>
      </c>
      <c r="C4" s="1" t="s">
        <v>149</v>
      </c>
      <c r="D4" s="1" t="s">
        <v>127</v>
      </c>
      <c r="E4" s="1" t="s">
        <v>150</v>
      </c>
      <c r="F4" s="1" t="s">
        <v>129</v>
      </c>
      <c r="G4" s="1" t="s">
        <v>130</v>
      </c>
      <c r="H4" s="1" t="s">
        <v>131</v>
      </c>
      <c r="I4" s="1" t="s">
        <v>151</v>
      </c>
      <c r="J4" s="1" t="s">
        <v>133</v>
      </c>
      <c r="K4" s="1" t="s">
        <v>151</v>
      </c>
      <c r="L4" s="1" t="s">
        <v>151</v>
      </c>
      <c r="M4" s="1" t="s">
        <v>134</v>
      </c>
      <c r="N4" s="1" t="s">
        <v>134</v>
      </c>
      <c r="O4" s="1" t="s">
        <v>135</v>
      </c>
      <c r="P4" s="1" t="s">
        <v>136</v>
      </c>
      <c r="Q4" s="1" t="s">
        <v>137</v>
      </c>
      <c r="R4" s="1" t="s">
        <v>152</v>
      </c>
      <c r="S4" s="1" t="s">
        <v>139</v>
      </c>
      <c r="T4" s="1" t="s">
        <v>140</v>
      </c>
      <c r="U4" s="1" t="s">
        <v>100</v>
      </c>
      <c r="V4" s="1" t="s">
        <v>141</v>
      </c>
    </row>
    <row r="5" s="1" customFormat="1" spans="1:22">
      <c r="A5" s="3">
        <v>999229437467786</v>
      </c>
      <c r="B5" s="1" t="s">
        <v>153</v>
      </c>
      <c r="C5" s="1" t="s">
        <v>154</v>
      </c>
      <c r="D5" s="1" t="s">
        <v>127</v>
      </c>
      <c r="E5" s="1" t="s">
        <v>155</v>
      </c>
      <c r="F5" s="1" t="s">
        <v>129</v>
      </c>
      <c r="G5" s="1" t="s">
        <v>130</v>
      </c>
      <c r="H5" s="1" t="s">
        <v>131</v>
      </c>
      <c r="I5" s="1" t="s">
        <v>156</v>
      </c>
      <c r="J5" s="1" t="s">
        <v>133</v>
      </c>
      <c r="K5" s="1" t="s">
        <v>156</v>
      </c>
      <c r="L5" s="1" t="s">
        <v>156</v>
      </c>
      <c r="M5" s="1" t="s">
        <v>134</v>
      </c>
      <c r="N5" s="1" t="s">
        <v>134</v>
      </c>
      <c r="O5" s="1" t="s">
        <v>135</v>
      </c>
      <c r="P5" s="1" t="s">
        <v>136</v>
      </c>
      <c r="Q5" s="1" t="s">
        <v>137</v>
      </c>
      <c r="R5" s="1" t="s">
        <v>157</v>
      </c>
      <c r="S5" s="1" t="s">
        <v>139</v>
      </c>
      <c r="T5" s="1" t="s">
        <v>140</v>
      </c>
      <c r="U5" s="1" t="s">
        <v>100</v>
      </c>
      <c r="V5" s="1" t="s">
        <v>141</v>
      </c>
    </row>
    <row r="6" s="1" customFormat="1" spans="1:22">
      <c r="A6" s="3">
        <v>999229430580617</v>
      </c>
      <c r="B6" s="1" t="s">
        <v>158</v>
      </c>
      <c r="C6" s="1" t="s">
        <v>159</v>
      </c>
      <c r="D6" s="1" t="s">
        <v>127</v>
      </c>
      <c r="E6" s="1" t="s">
        <v>160</v>
      </c>
      <c r="F6" s="1" t="s">
        <v>144</v>
      </c>
      <c r="G6" s="1" t="s">
        <v>130</v>
      </c>
      <c r="H6" s="1" t="s">
        <v>131</v>
      </c>
      <c r="I6" s="1" t="s">
        <v>161</v>
      </c>
      <c r="J6" s="1" t="s">
        <v>133</v>
      </c>
      <c r="K6" s="1" t="s">
        <v>161</v>
      </c>
      <c r="L6" s="1" t="s">
        <v>161</v>
      </c>
      <c r="M6" s="1" t="s">
        <v>134</v>
      </c>
      <c r="N6" s="1" t="s">
        <v>134</v>
      </c>
      <c r="O6" s="1" t="s">
        <v>135</v>
      </c>
      <c r="P6" s="1" t="s">
        <v>136</v>
      </c>
      <c r="Q6" s="1" t="s">
        <v>137</v>
      </c>
      <c r="R6" s="1" t="s">
        <v>162</v>
      </c>
      <c r="S6" s="1" t="s">
        <v>139</v>
      </c>
      <c r="T6" s="1" t="s">
        <v>140</v>
      </c>
      <c r="U6" s="1" t="s">
        <v>100</v>
      </c>
      <c r="V6" s="1" t="s">
        <v>141</v>
      </c>
    </row>
    <row r="7" s="1" customFormat="1" spans="1:22">
      <c r="A7" s="3">
        <v>999229426500627</v>
      </c>
      <c r="B7" s="1" t="s">
        <v>163</v>
      </c>
      <c r="C7" s="1" t="s">
        <v>164</v>
      </c>
      <c r="D7" s="1" t="s">
        <v>127</v>
      </c>
      <c r="E7" s="1" t="s">
        <v>165</v>
      </c>
      <c r="F7" s="1" t="s">
        <v>129</v>
      </c>
      <c r="G7" s="1" t="s">
        <v>130</v>
      </c>
      <c r="H7" s="1" t="s">
        <v>131</v>
      </c>
      <c r="I7" s="1" t="s">
        <v>166</v>
      </c>
      <c r="J7" s="1" t="s">
        <v>133</v>
      </c>
      <c r="K7" s="1" t="s">
        <v>166</v>
      </c>
      <c r="L7" s="1" t="s">
        <v>166</v>
      </c>
      <c r="M7" s="1" t="s">
        <v>134</v>
      </c>
      <c r="N7" s="1" t="s">
        <v>134</v>
      </c>
      <c r="O7" s="1" t="s">
        <v>135</v>
      </c>
      <c r="P7" s="1" t="s">
        <v>136</v>
      </c>
      <c r="Q7" s="1" t="s">
        <v>137</v>
      </c>
      <c r="R7" s="1" t="s">
        <v>167</v>
      </c>
      <c r="S7" s="1" t="s">
        <v>139</v>
      </c>
      <c r="T7" s="1" t="s">
        <v>140</v>
      </c>
      <c r="U7" s="1" t="s">
        <v>100</v>
      </c>
      <c r="V7" s="1" t="s">
        <v>141</v>
      </c>
    </row>
    <row r="8" s="1" customFormat="1" spans="1:22">
      <c r="A8" s="3">
        <v>29417959494</v>
      </c>
      <c r="B8" s="1" t="s">
        <v>168</v>
      </c>
      <c r="C8" s="1" t="s">
        <v>169</v>
      </c>
      <c r="D8" s="1" t="s">
        <v>127</v>
      </c>
      <c r="E8" s="1" t="s">
        <v>170</v>
      </c>
      <c r="F8" s="1" t="s">
        <v>144</v>
      </c>
      <c r="G8" s="1" t="s">
        <v>130</v>
      </c>
      <c r="H8" s="1" t="s">
        <v>131</v>
      </c>
      <c r="I8" s="1" t="s">
        <v>161</v>
      </c>
      <c r="J8" s="1" t="s">
        <v>133</v>
      </c>
      <c r="K8" s="1" t="s">
        <v>161</v>
      </c>
      <c r="L8" s="1" t="s">
        <v>171</v>
      </c>
      <c r="M8" s="1" t="s">
        <v>172</v>
      </c>
      <c r="N8" s="1" t="s">
        <v>172</v>
      </c>
      <c r="O8" s="1" t="s">
        <v>135</v>
      </c>
      <c r="P8" s="1" t="s">
        <v>136</v>
      </c>
      <c r="Q8" s="1" t="s">
        <v>137</v>
      </c>
      <c r="R8" s="1" t="s">
        <v>173</v>
      </c>
      <c r="S8" s="1" t="s">
        <v>139</v>
      </c>
      <c r="T8" s="1" t="s">
        <v>140</v>
      </c>
      <c r="U8" s="1" t="s">
        <v>100</v>
      </c>
      <c r="V8" s="1" t="s">
        <v>141</v>
      </c>
    </row>
    <row r="9" s="1" customFormat="1" spans="1:22">
      <c r="A9" s="3">
        <v>999229415885608</v>
      </c>
      <c r="B9" s="1" t="s">
        <v>168</v>
      </c>
      <c r="C9" s="1" t="s">
        <v>174</v>
      </c>
      <c r="D9" s="1" t="s">
        <v>175</v>
      </c>
      <c r="E9" s="1" t="s">
        <v>176</v>
      </c>
      <c r="F9" s="1" t="s">
        <v>177</v>
      </c>
      <c r="G9" s="1" t="s">
        <v>145</v>
      </c>
      <c r="H9" s="1" t="s">
        <v>131</v>
      </c>
      <c r="I9" s="1" t="s">
        <v>178</v>
      </c>
      <c r="J9" s="1" t="s">
        <v>133</v>
      </c>
      <c r="K9" s="1" t="s">
        <v>178</v>
      </c>
      <c r="L9" s="1" t="s">
        <v>178</v>
      </c>
      <c r="M9" s="1" t="s">
        <v>134</v>
      </c>
      <c r="N9" s="1" t="s">
        <v>134</v>
      </c>
      <c r="O9" s="1" t="s">
        <v>135</v>
      </c>
      <c r="P9" s="1" t="s">
        <v>136</v>
      </c>
      <c r="Q9" s="1" t="s">
        <v>137</v>
      </c>
      <c r="R9" s="1" t="s">
        <v>179</v>
      </c>
      <c r="S9" s="1" t="s">
        <v>139</v>
      </c>
      <c r="T9" s="1" t="s">
        <v>140</v>
      </c>
      <c r="U9" s="1" t="s">
        <v>100</v>
      </c>
      <c r="V9" s="1" t="s">
        <v>141</v>
      </c>
    </row>
    <row r="10" s="1" customFormat="1" spans="1:22">
      <c r="A10" s="3">
        <v>999229413465701</v>
      </c>
      <c r="B10" s="1" t="s">
        <v>180</v>
      </c>
      <c r="C10" s="1" t="s">
        <v>181</v>
      </c>
      <c r="D10" s="1" t="s">
        <v>175</v>
      </c>
      <c r="E10" s="1" t="s">
        <v>182</v>
      </c>
      <c r="F10" s="1" t="s">
        <v>177</v>
      </c>
      <c r="G10" s="1" t="s">
        <v>145</v>
      </c>
      <c r="H10" s="1" t="s">
        <v>131</v>
      </c>
      <c r="I10" s="1" t="s">
        <v>178</v>
      </c>
      <c r="J10" s="1" t="s">
        <v>133</v>
      </c>
      <c r="K10" s="1" t="s">
        <v>178</v>
      </c>
      <c r="L10" s="1" t="s">
        <v>178</v>
      </c>
      <c r="M10" s="1" t="s">
        <v>134</v>
      </c>
      <c r="N10" s="1" t="s">
        <v>134</v>
      </c>
      <c r="O10" s="1" t="s">
        <v>135</v>
      </c>
      <c r="P10" s="1" t="s">
        <v>136</v>
      </c>
      <c r="Q10" s="1" t="s">
        <v>137</v>
      </c>
      <c r="R10" s="1" t="s">
        <v>183</v>
      </c>
      <c r="S10" s="1" t="s">
        <v>139</v>
      </c>
      <c r="T10" s="1" t="s">
        <v>140</v>
      </c>
      <c r="U10" s="1" t="s">
        <v>100</v>
      </c>
      <c r="V10" s="1" t="s">
        <v>141</v>
      </c>
    </row>
    <row r="11" s="1" customFormat="1" spans="1:22">
      <c r="A11" s="3">
        <v>999229368546273</v>
      </c>
      <c r="B11" s="1" t="s">
        <v>184</v>
      </c>
      <c r="C11" s="1" t="s">
        <v>185</v>
      </c>
      <c r="D11" s="1" t="s">
        <v>175</v>
      </c>
      <c r="E11" s="1" t="s">
        <v>186</v>
      </c>
      <c r="F11" s="1" t="s">
        <v>187</v>
      </c>
      <c r="G11" s="1" t="s">
        <v>129</v>
      </c>
      <c r="H11" s="1" t="s">
        <v>131</v>
      </c>
      <c r="I11" s="1" t="s">
        <v>188</v>
      </c>
      <c r="J11" s="1" t="s">
        <v>133</v>
      </c>
      <c r="K11" s="1" t="s">
        <v>188</v>
      </c>
      <c r="L11" s="1" t="s">
        <v>188</v>
      </c>
      <c r="M11" s="1" t="s">
        <v>134</v>
      </c>
      <c r="N11" s="1" t="s">
        <v>134</v>
      </c>
      <c r="O11" s="1" t="s">
        <v>135</v>
      </c>
      <c r="P11" s="1" t="s">
        <v>136</v>
      </c>
      <c r="Q11" s="1" t="s">
        <v>137</v>
      </c>
      <c r="R11" s="1" t="s">
        <v>189</v>
      </c>
      <c r="S11" s="1" t="s">
        <v>139</v>
      </c>
      <c r="T11" s="1" t="s">
        <v>140</v>
      </c>
      <c r="U11" s="1" t="s">
        <v>100</v>
      </c>
      <c r="V11" s="1" t="s">
        <v>141</v>
      </c>
    </row>
    <row r="12" s="1" customFormat="1" spans="1:22">
      <c r="A12" s="3">
        <v>999229365711659</v>
      </c>
      <c r="B12" s="1" t="s">
        <v>184</v>
      </c>
      <c r="C12" s="1" t="s">
        <v>190</v>
      </c>
      <c r="D12" s="1" t="s">
        <v>175</v>
      </c>
      <c r="E12" s="1" t="s">
        <v>191</v>
      </c>
      <c r="F12" s="1" t="s">
        <v>187</v>
      </c>
      <c r="G12" s="1" t="s">
        <v>129</v>
      </c>
      <c r="H12" s="1" t="s">
        <v>131</v>
      </c>
      <c r="I12" s="1" t="s">
        <v>188</v>
      </c>
      <c r="J12" s="1" t="s">
        <v>133</v>
      </c>
      <c r="K12" s="1" t="s">
        <v>188</v>
      </c>
      <c r="L12" s="1" t="s">
        <v>188</v>
      </c>
      <c r="M12" s="1" t="s">
        <v>134</v>
      </c>
      <c r="N12" s="1" t="s">
        <v>134</v>
      </c>
      <c r="O12" s="1" t="s">
        <v>135</v>
      </c>
      <c r="P12" s="1" t="s">
        <v>136</v>
      </c>
      <c r="Q12" s="1" t="s">
        <v>137</v>
      </c>
      <c r="R12" s="1" t="s">
        <v>192</v>
      </c>
      <c r="S12" s="1" t="s">
        <v>139</v>
      </c>
      <c r="T12" s="1" t="s">
        <v>140</v>
      </c>
      <c r="U12" s="1" t="s">
        <v>100</v>
      </c>
      <c r="V12" s="1" t="s">
        <v>141</v>
      </c>
    </row>
    <row r="13" s="1" customFormat="1" spans="1:22">
      <c r="A13" s="3">
        <v>999229351907067</v>
      </c>
      <c r="B13" s="1" t="s">
        <v>193</v>
      </c>
      <c r="C13" s="1" t="s">
        <v>194</v>
      </c>
      <c r="D13" s="1" t="s">
        <v>175</v>
      </c>
      <c r="E13" s="1" t="s">
        <v>195</v>
      </c>
      <c r="F13" s="1" t="s">
        <v>144</v>
      </c>
      <c r="G13" s="1" t="s">
        <v>145</v>
      </c>
      <c r="H13" s="1" t="s">
        <v>131</v>
      </c>
      <c r="I13" s="1" t="s">
        <v>196</v>
      </c>
      <c r="J13" s="1" t="s">
        <v>133</v>
      </c>
      <c r="K13" s="1" t="s">
        <v>196</v>
      </c>
      <c r="L13" s="1" t="s">
        <v>196</v>
      </c>
      <c r="M13" s="1" t="s">
        <v>134</v>
      </c>
      <c r="N13" s="1" t="s">
        <v>134</v>
      </c>
      <c r="O13" s="1" t="s">
        <v>135</v>
      </c>
      <c r="P13" s="1" t="s">
        <v>136</v>
      </c>
      <c r="Q13" s="1" t="s">
        <v>137</v>
      </c>
      <c r="R13" s="1" t="s">
        <v>197</v>
      </c>
      <c r="S13" s="1" t="s">
        <v>139</v>
      </c>
      <c r="T13" s="1" t="s">
        <v>140</v>
      </c>
      <c r="U13" s="1" t="s">
        <v>100</v>
      </c>
      <c r="V13" s="1" t="s">
        <v>141</v>
      </c>
    </row>
    <row r="14" s="1" customFormat="1" spans="1:22">
      <c r="A14" s="3">
        <v>999229351397148</v>
      </c>
      <c r="B14" s="1" t="s">
        <v>193</v>
      </c>
      <c r="C14" s="1" t="s">
        <v>198</v>
      </c>
      <c r="D14" s="1" t="s">
        <v>175</v>
      </c>
      <c r="E14" s="1" t="s">
        <v>199</v>
      </c>
      <c r="F14" s="1" t="s">
        <v>177</v>
      </c>
      <c r="G14" s="1" t="s">
        <v>129</v>
      </c>
      <c r="H14" s="1" t="s">
        <v>131</v>
      </c>
      <c r="I14" s="1" t="s">
        <v>200</v>
      </c>
      <c r="J14" s="1" t="s">
        <v>133</v>
      </c>
      <c r="K14" s="1" t="s">
        <v>200</v>
      </c>
      <c r="L14" s="1" t="s">
        <v>200</v>
      </c>
      <c r="M14" s="1" t="s">
        <v>134</v>
      </c>
      <c r="N14" s="1" t="s">
        <v>134</v>
      </c>
      <c r="O14" s="1" t="s">
        <v>135</v>
      </c>
      <c r="P14" s="1" t="s">
        <v>136</v>
      </c>
      <c r="Q14" s="1" t="s">
        <v>137</v>
      </c>
      <c r="R14" s="1" t="s">
        <v>201</v>
      </c>
      <c r="S14" s="1" t="s">
        <v>139</v>
      </c>
      <c r="T14" s="1" t="s">
        <v>140</v>
      </c>
      <c r="U14" s="1" t="s">
        <v>100</v>
      </c>
      <c r="V14" s="1" t="s">
        <v>141</v>
      </c>
    </row>
    <row r="15" s="1" customFormat="1" spans="1:22">
      <c r="A15" s="3">
        <v>999229267799185</v>
      </c>
      <c r="B15" s="1" t="s">
        <v>202</v>
      </c>
      <c r="C15" s="1" t="s">
        <v>203</v>
      </c>
      <c r="D15" s="1" t="s">
        <v>175</v>
      </c>
      <c r="E15" s="1" t="s">
        <v>204</v>
      </c>
      <c r="F15" s="1" t="s">
        <v>177</v>
      </c>
      <c r="G15" s="1" t="s">
        <v>129</v>
      </c>
      <c r="H15" s="1" t="s">
        <v>131</v>
      </c>
      <c r="I15" s="1" t="s">
        <v>200</v>
      </c>
      <c r="J15" s="1" t="s">
        <v>133</v>
      </c>
      <c r="K15" s="1" t="s">
        <v>200</v>
      </c>
      <c r="L15" s="1" t="s">
        <v>200</v>
      </c>
      <c r="M15" s="1" t="s">
        <v>134</v>
      </c>
      <c r="N15" s="1" t="s">
        <v>134</v>
      </c>
      <c r="O15" s="1" t="s">
        <v>135</v>
      </c>
      <c r="P15" s="1" t="s">
        <v>136</v>
      </c>
      <c r="Q15" s="1" t="s">
        <v>137</v>
      </c>
      <c r="R15" s="1" t="s">
        <v>205</v>
      </c>
      <c r="S15" s="1" t="s">
        <v>139</v>
      </c>
      <c r="T15" s="1" t="s">
        <v>140</v>
      </c>
      <c r="U15" s="1" t="s">
        <v>100</v>
      </c>
      <c r="V15" s="1" t="s">
        <v>141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2024-01-22T01:26:52Z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CCA0C5F3C41D4BA1BE220BD528DDBD16_12</vt:lpwstr>
  </property>
</Properties>
</file>