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<sst xmlns="http://schemas.openxmlformats.org/spreadsheetml/2006/main" count="300" uniqueCount="134">
  <si>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</si>
  <si>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</si>
  <si>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</si>
  <si>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</si>
  <si>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</si>
  <si>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</si>
  <si>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</si>
  <si>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</si>
  <si>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</si>
  <si>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</si>
  <si>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</si>
  <si>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</si>
  <si>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</si>
  <si>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</si>
  <si>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</si>
  <si>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</si>
  <si>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</si>
  <si>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</si>
  <si>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</si>
  <si>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</si>
  <si>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</si>
  <si>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</si>
  <si>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</si>
  <si>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</si>
  <si>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</si>
  <si>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999228442939563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</si>
  <si>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</si>
  <si>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</si>
  <si>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</si>
  <si>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</si>
  <si>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</si>
  <si>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ZHU/JIAHAO</t>
  </si>
  <si>
    <t>CA363240123CNY</t>
  </si>
  <si>
    <t>未提现</t>
  </si>
  <si>
    <t>携程开票</t>
  </si>
  <si>
    <t xml:space="preserve">4244021	</t>
  </si>
  <si>
    <t xml:space="preserve">	</t>
  </si>
  <si>
    <t xml:space="preserve">999229289756076	</t>
  </si>
  <si>
    <t>[香港]香港九龙酒店(The Kowloon Hotel)(9826444)</t>
  </si>
  <si>
    <t>高级房（双人床）(至少提前5天预订)(至少连住2晚及以上)&lt;双人入住&gt;&lt;内宾&gt;&lt;无早&gt;</t>
  </si>
  <si>
    <t>ZHANG/MENGMENG,JIN/SHIKAI</t>
  </si>
  <si>
    <t xml:space="preserve">4368828	</t>
  </si>
  <si>
    <t xml:space="preserve">999229374141484	</t>
  </si>
  <si>
    <t>Ye/Xiaowen</t>
  </si>
  <si>
    <t xml:space="preserve">4420728	</t>
  </si>
  <si>
    <t xml:space="preserve">999229378895268	</t>
  </si>
  <si>
    <t>WU/FENFEN</t>
  </si>
  <si>
    <t xml:space="preserve">4424968	</t>
  </si>
  <si>
    <t xml:space="preserve">999229382544851	</t>
  </si>
  <si>
    <t>CHEN/YI WEN,BAI/AILING</t>
  </si>
  <si>
    <t xml:space="preserve">4429016	</t>
  </si>
  <si>
    <t xml:space="preserve">999229397148856	</t>
  </si>
  <si>
    <t>JIANG/YUBIAO,HU/NA</t>
  </si>
  <si>
    <t xml:space="preserve">4449690	</t>
  </si>
  <si>
    <t xml:space="preserve">999229444557432	</t>
  </si>
  <si>
    <t>ZHANG/Haowei,Hu/Bingjie</t>
  </si>
  <si>
    <t xml:space="preserve">4514603	</t>
  </si>
  <si>
    <t xml:space="preserve">999229541214263	</t>
  </si>
  <si>
    <t>[梅州]梅州昌盛豪生大酒店(45834822)</t>
  </si>
  <si>
    <t>柚见好——非遗双床房&lt;超值特惠&gt;&lt;双人入住&gt;&lt;双早&gt;</t>
  </si>
  <si>
    <t>韩辉</t>
  </si>
  <si>
    <t>，</t>
  </si>
  <si>
    <t>202401071904460079</t>
  </si>
  <si>
    <t>A240123092828481</t>
  </si>
  <si>
    <t>房集：i240123092731 499.8元</t>
  </si>
  <si>
    <t>CNY / HKD 当前参考汇率: 1.086590388</t>
  </si>
  <si>
    <t>总计：14104.8 CNY/
15326.14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</si>
  <si>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</si>
  <si>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</si>
  <si>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</si>
  <si>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</si>
  <si>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</si>
  <si>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</si>
  <si>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</si>
  <si>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</si>
  <si>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</si>
  <si>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</si>
  <si>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</si>
  <si>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</si>
  <si>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</si>
  <si>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</si>
  <si>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</si>
  <si>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</si>
  <si>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</si>
  <si>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</si>
  <si>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</si>
  <si>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2023-12-29</t>
  </si>
  <si>
    <t>4514603</t>
  </si>
  <si>
    <t>香港九龙酒店</t>
  </si>
  <si>
    <t>ZHANG Haowei,Hu Bingjie</t>
  </si>
  <si>
    <t>2024-01-05</t>
  </si>
  <si>
    <t>2024-01-08</t>
  </si>
  <si>
    <t>退房日周结</t>
  </si>
  <si>
    <t>2663.00</t>
  </si>
  <si>
    <t>RMB</t>
  </si>
  <si>
    <t>0</t>
  </si>
  <si>
    <t>0.00</t>
  </si>
  <si>
    <t>携程国内直连(DD)</t>
  </si>
  <si>
    <t>01.011249</t>
  </si>
  <si>
    <t>2023-12-30 20:24:07</t>
  </si>
  <si>
    <t>否</t>
  </si>
  <si>
    <t>汇智国际旅游发展有限公司</t>
  </si>
  <si>
    <t>直连</t>
  </si>
  <si>
    <t>中国</t>
  </si>
  <si>
    <t>2023-12-17</t>
  </si>
  <si>
    <t>4449690</t>
  </si>
  <si>
    <t>JIANG YUBIAO,HU NA</t>
  </si>
  <si>
    <t>2024-01-06</t>
  </si>
  <si>
    <t>1803.00</t>
  </si>
  <si>
    <t>2023-12-18 11:26:38</t>
  </si>
  <si>
    <t>2023-12-13</t>
  </si>
  <si>
    <t>4429016</t>
  </si>
  <si>
    <t>CHEN YI WEN,BAI AILING</t>
  </si>
  <si>
    <t>1721.00</t>
  </si>
  <si>
    <t>2023-12-13 13:07:24</t>
  </si>
  <si>
    <t>2023-12-12</t>
  </si>
  <si>
    <t>4424968</t>
  </si>
  <si>
    <t>WU FENFEN</t>
  </si>
  <si>
    <t>2023-12-13 09:05:23</t>
  </si>
  <si>
    <t>2023-12-11</t>
  </si>
  <si>
    <t>4420728</t>
  </si>
  <si>
    <t>Ye Xiaowen</t>
  </si>
  <si>
    <t>2023-12-12 09:09:41</t>
  </si>
  <si>
    <t>2023-12-02</t>
  </si>
  <si>
    <t>4368828</t>
  </si>
  <si>
    <t>ZHANG MENGMENG,JIN SHIKAI</t>
  </si>
  <si>
    <t>1731.00</t>
  </si>
  <si>
    <t>2023-12-08 10:17:13</t>
  </si>
  <si>
    <t>2023-11-12</t>
  </si>
  <si>
    <t>4244021</t>
  </si>
  <si>
    <t>历山酒店</t>
  </si>
  <si>
    <t>ZHU JIAHAO</t>
  </si>
  <si>
    <t>2245.00</t>
  </si>
  <si>
    <t>2023-11-22 10:50:23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</si>
</sst>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571500</xdr:colOff>
      <xdr:row>56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5346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45296</v>
      </c>
      <c r="G2" s="6">
        <v>45299</v>
      </c>
      <c r="H2" s="4">
        <v>1</v>
      </c>
      <c r="I2" s="4">
        <v>3</v>
      </c>
      <c r="J2" s="4">
        <v>3</v>
      </c>
      <c r="K2" s="4" t="s">
        <v>30</v>
      </c>
      <c r="L2" s="4">
        <v>2245</v>
      </c>
      <c r="M2" s="4">
        <v>2245</v>
      </c>
      <c r="N2" s="4" t="s">
        <v>31</v>
      </c>
      <c r="O2" s="4" t="s">
        <v>32</v>
      </c>
      <c r="P2" s="4" t="s">
        <v>33</v>
      </c>
      <c r="Q2" s="4">
        <v>0</v>
      </c>
      <c r="R2" s="8">
        <v>45242.0000115741</v>
      </c>
      <c r="S2" s="6">
        <v>45314</v>
      </c>
      <c r="T2" s="4" t="s">
        <v>34</v>
      </c>
      <c r="U2" s="4">
        <v>2245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45297</v>
      </c>
      <c r="G3" s="6">
        <v>45299</v>
      </c>
      <c r="H3" s="4">
        <v>1</v>
      </c>
      <c r="I3" s="4">
        <v>2</v>
      </c>
      <c r="J3" s="4">
        <v>2</v>
      </c>
      <c r="K3" s="4" t="s">
        <v>30</v>
      </c>
      <c r="L3" s="4">
        <v>1731</v>
      </c>
      <c r="M3" s="4">
        <v>1731</v>
      </c>
      <c r="N3" s="4" t="s">
        <v>40</v>
      </c>
      <c r="O3" s="4" t="s">
        <v>32</v>
      </c>
      <c r="P3" s="4" t="s">
        <v>33</v>
      </c>
      <c r="Q3" s="4">
        <v>0</v>
      </c>
      <c r="R3" s="8">
        <v>45262</v>
      </c>
      <c r="S3" s="6">
        <v>45314</v>
      </c>
      <c r="T3" s="4" t="s">
        <v>34</v>
      </c>
      <c r="U3" s="4">
        <v>1731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45297</v>
      </c>
      <c r="G4" s="6">
        <v>45299</v>
      </c>
      <c r="H4" s="4">
        <v>1</v>
      </c>
      <c r="I4" s="4">
        <v>2</v>
      </c>
      <c r="J4" s="4">
        <v>2</v>
      </c>
      <c r="K4" s="4" t="s">
        <v>30</v>
      </c>
      <c r="L4" s="4">
        <v>1721</v>
      </c>
      <c r="M4" s="4">
        <v>1721</v>
      </c>
      <c r="N4" s="4" t="s">
        <v>43</v>
      </c>
      <c r="O4" s="4" t="s">
        <v>32</v>
      </c>
      <c r="P4" s="4" t="s">
        <v>33</v>
      </c>
      <c r="Q4" s="4">
        <v>0</v>
      </c>
      <c r="R4" s="8">
        <v>45271.0000115741</v>
      </c>
      <c r="S4" s="6">
        <v>45314</v>
      </c>
      <c r="T4" s="4" t="s">
        <v>34</v>
      </c>
      <c r="U4" s="4">
        <v>1721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45297</v>
      </c>
      <c r="G5" s="6">
        <v>45299</v>
      </c>
      <c r="H5" s="4">
        <v>1</v>
      </c>
      <c r="I5" s="4">
        <v>2</v>
      </c>
      <c r="J5" s="4">
        <v>2</v>
      </c>
      <c r="K5" s="4" t="s">
        <v>30</v>
      </c>
      <c r="L5" s="4">
        <v>1721</v>
      </c>
      <c r="M5" s="4">
        <v>1721</v>
      </c>
      <c r="N5" s="4" t="s">
        <v>46</v>
      </c>
      <c r="O5" s="4" t="s">
        <v>32</v>
      </c>
      <c r="P5" s="4" t="s">
        <v>33</v>
      </c>
      <c r="Q5" s="4">
        <v>0</v>
      </c>
      <c r="R5" s="8">
        <v>45272</v>
      </c>
      <c r="S5" s="6">
        <v>45314</v>
      </c>
      <c r="T5" s="4" t="s">
        <v>34</v>
      </c>
      <c r="U5" s="4">
        <v>1721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45297</v>
      </c>
      <c r="G6" s="6">
        <v>45299</v>
      </c>
      <c r="H6" s="4">
        <v>1</v>
      </c>
      <c r="I6" s="4">
        <v>2</v>
      </c>
      <c r="J6" s="4">
        <v>2</v>
      </c>
      <c r="K6" s="4" t="s">
        <v>30</v>
      </c>
      <c r="L6" s="4">
        <v>1721</v>
      </c>
      <c r="M6" s="4">
        <v>1721</v>
      </c>
      <c r="N6" s="4" t="s">
        <v>49</v>
      </c>
      <c r="O6" s="4" t="s">
        <v>32</v>
      </c>
      <c r="P6" s="4" t="s">
        <v>33</v>
      </c>
      <c r="Q6" s="4">
        <v>0</v>
      </c>
      <c r="R6" s="8">
        <v>45273</v>
      </c>
      <c r="S6" s="6">
        <v>45314</v>
      </c>
      <c r="T6" s="4" t="s">
        <v>34</v>
      </c>
      <c r="U6" s="4">
        <v>1721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45297</v>
      </c>
      <c r="G7" s="6">
        <v>45299</v>
      </c>
      <c r="H7" s="4">
        <v>1</v>
      </c>
      <c r="I7" s="4">
        <v>2</v>
      </c>
      <c r="J7" s="4">
        <v>2</v>
      </c>
      <c r="K7" s="4" t="s">
        <v>30</v>
      </c>
      <c r="L7" s="4">
        <v>1803</v>
      </c>
      <c r="M7" s="4">
        <v>1803</v>
      </c>
      <c r="N7" s="4" t="s">
        <v>52</v>
      </c>
      <c r="O7" s="4" t="s">
        <v>32</v>
      </c>
      <c r="P7" s="4" t="s">
        <v>33</v>
      </c>
      <c r="Q7" s="4">
        <v>0</v>
      </c>
      <c r="R7" s="8">
        <v>45277</v>
      </c>
      <c r="S7" s="6">
        <v>45314</v>
      </c>
      <c r="T7" s="4" t="s">
        <v>34</v>
      </c>
      <c r="U7" s="4">
        <v>1803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45296</v>
      </c>
      <c r="G8" s="6">
        <v>45299</v>
      </c>
      <c r="H8" s="4">
        <v>1</v>
      </c>
      <c r="I8" s="4">
        <v>3</v>
      </c>
      <c r="J8" s="4">
        <v>3</v>
      </c>
      <c r="K8" s="4" t="s">
        <v>30</v>
      </c>
      <c r="L8" s="4">
        <v>2663</v>
      </c>
      <c r="M8" s="4">
        <v>2663</v>
      </c>
      <c r="N8" s="4" t="s">
        <v>55</v>
      </c>
      <c r="O8" s="4" t="s">
        <v>32</v>
      </c>
      <c r="P8" s="4" t="s">
        <v>33</v>
      </c>
      <c r="Q8" s="4">
        <v>0</v>
      </c>
      <c r="R8" s="8">
        <v>45289</v>
      </c>
      <c r="S8" s="6">
        <v>45314</v>
      </c>
      <c r="T8" s="4" t="s">
        <v>34</v>
      </c>
      <c r="U8" s="4">
        <v>2663</v>
      </c>
      <c r="V8" s="4">
        <v>0</v>
      </c>
      <c r="W8" s="4">
        <v>0</v>
      </c>
      <c r="X8" s="4" t="s">
        <v>56</v>
      </c>
      <c r="Y8" s="4" t="s">
        <v>36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45298</v>
      </c>
      <c r="G9" s="6">
        <v>45299</v>
      </c>
      <c r="H9" s="4">
        <v>1</v>
      </c>
      <c r="I9" s="4">
        <v>1</v>
      </c>
      <c r="J9" s="4">
        <v>1</v>
      </c>
      <c r="K9" s="4" t="s">
        <v>30</v>
      </c>
      <c r="L9" s="4">
        <v>499.8</v>
      </c>
      <c r="M9" s="4">
        <v>499.8</v>
      </c>
      <c r="N9" s="4" t="s">
        <v>60</v>
      </c>
      <c r="O9" s="4" t="s">
        <v>32</v>
      </c>
      <c r="P9" s="4" t="s">
        <v>33</v>
      </c>
      <c r="Q9" s="4">
        <v>0</v>
      </c>
      <c r="R9" s="8">
        <v>45298</v>
      </c>
      <c r="S9" s="6">
        <v>45314</v>
      </c>
      <c r="T9" s="4" t="s">
        <v>34</v>
      </c>
      <c r="U9" s="4">
        <v>499.8</v>
      </c>
      <c r="V9" s="4">
        <v>0</v>
      </c>
      <c r="W9" s="4">
        <v>0</v>
      </c>
      <c r="X9" s="4" t="s">
        <v>36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6" sqref="A16:D19"/>
    </sheetView>
  </sheetViews>
  <sheetFormatPr defaultColWidth="9" defaultRowHeight="13.5"/>
  <cols>
    <col min="1" max="1" width="12.625" style="4"/>
    <col min="2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999228442939563</v>
      </c>
      <c r="B2" s="6">
        <v>45296</v>
      </c>
      <c r="C2" s="6">
        <v>45299</v>
      </c>
      <c r="D2" s="4">
        <v>2245</v>
      </c>
      <c r="E2" s="4" t="str">
        <f>VLOOKUP(A2,HOP!A:L,12,0)</f>
        <v>2245.00</v>
      </c>
      <c r="F2" s="4" t="str">
        <f>VLOOKUP(A2,HOP!A:C,3,0)</f>
        <v>4244021</v>
      </c>
      <c r="G2" s="4">
        <f>D2-E2</f>
        <v>0</v>
      </c>
      <c r="H2" s="4" t="str">
        <f>$H$1&amp;F2</f>
        <v>，4244021</v>
      </c>
      <c r="I2" s="4" t="str">
        <f>VLOOKUP(A2,HOP!A:U,21,0)</f>
        <v>直连</v>
      </c>
    </row>
    <row r="3" s="4" customFormat="1" spans="1:9">
      <c r="A3" s="5">
        <v>999229289756076</v>
      </c>
      <c r="B3" s="6">
        <v>45297</v>
      </c>
      <c r="C3" s="6">
        <v>45299</v>
      </c>
      <c r="D3" s="4">
        <v>1731</v>
      </c>
      <c r="E3" s="4" t="str">
        <f>VLOOKUP(A3,HOP!A:L,12,0)</f>
        <v>1731.00</v>
      </c>
      <c r="F3" s="4" t="str">
        <f>VLOOKUP(A3,HOP!A:C,3,0)</f>
        <v>4368828</v>
      </c>
      <c r="G3" s="4">
        <f t="shared" ref="G3:G9" si="0">D3-E3</f>
        <v>0</v>
      </c>
      <c r="H3" s="4" t="str">
        <f t="shared" ref="H3:H9" si="1">$H$1&amp;F3</f>
        <v>，4368828</v>
      </c>
      <c r="I3" s="4" t="str">
        <f>VLOOKUP(A3,HOP!A:U,21,0)</f>
        <v>直连</v>
      </c>
    </row>
    <row r="4" s="4" customFormat="1" spans="1:9">
      <c r="A4" s="5">
        <v>999229374141484</v>
      </c>
      <c r="B4" s="6">
        <v>45297</v>
      </c>
      <c r="C4" s="6">
        <v>45299</v>
      </c>
      <c r="D4" s="4">
        <v>1721</v>
      </c>
      <c r="E4" s="4" t="str">
        <f>VLOOKUP(A4,HOP!A:L,12,0)</f>
        <v>1721.00</v>
      </c>
      <c r="F4" s="4" t="str">
        <f>VLOOKUP(A4,HOP!A:C,3,0)</f>
        <v>4420728</v>
      </c>
      <c r="G4" s="4">
        <f t="shared" si="0"/>
        <v>0</v>
      </c>
      <c r="H4" s="4" t="str">
        <f t="shared" si="1"/>
        <v>，4420728</v>
      </c>
      <c r="I4" s="4" t="str">
        <f>VLOOKUP(A4,HOP!A:U,21,0)</f>
        <v>直连</v>
      </c>
    </row>
    <row r="5" s="4" customFormat="1" spans="1:9">
      <c r="A5" s="5">
        <v>999229378895268</v>
      </c>
      <c r="B5" s="6">
        <v>45297</v>
      </c>
      <c r="C5" s="6">
        <v>45299</v>
      </c>
      <c r="D5" s="4">
        <v>1721</v>
      </c>
      <c r="E5" s="4" t="str">
        <f>VLOOKUP(A5,HOP!A:L,12,0)</f>
        <v>1721.00</v>
      </c>
      <c r="F5" s="4" t="str">
        <f>VLOOKUP(A5,HOP!A:C,3,0)</f>
        <v>4424968</v>
      </c>
      <c r="G5" s="4">
        <f t="shared" si="0"/>
        <v>0</v>
      </c>
      <c r="H5" s="4" t="str">
        <f t="shared" si="1"/>
        <v>，4424968</v>
      </c>
      <c r="I5" s="4" t="str">
        <f>VLOOKUP(A5,HOP!A:U,21,0)</f>
        <v>直连</v>
      </c>
    </row>
    <row r="6" s="4" customFormat="1" spans="1:9">
      <c r="A6" s="5">
        <v>999229382544851</v>
      </c>
      <c r="B6" s="6">
        <v>45297</v>
      </c>
      <c r="C6" s="6">
        <v>45299</v>
      </c>
      <c r="D6" s="4">
        <v>1721</v>
      </c>
      <c r="E6" s="4" t="str">
        <f>VLOOKUP(A6,HOP!A:L,12,0)</f>
        <v>1721.00</v>
      </c>
      <c r="F6" s="4" t="str">
        <f>VLOOKUP(A6,HOP!A:C,3,0)</f>
        <v>4429016</v>
      </c>
      <c r="G6" s="4">
        <f t="shared" si="0"/>
        <v>0</v>
      </c>
      <c r="H6" s="4" t="str">
        <f t="shared" si="1"/>
        <v>，4429016</v>
      </c>
      <c r="I6" s="4" t="str">
        <f>VLOOKUP(A6,HOP!A:U,21,0)</f>
        <v>直连</v>
      </c>
    </row>
    <row r="7" s="4" customFormat="1" spans="1:9">
      <c r="A7" s="5">
        <v>999229397148856</v>
      </c>
      <c r="B7" s="6">
        <v>45297</v>
      </c>
      <c r="C7" s="6">
        <v>45299</v>
      </c>
      <c r="D7" s="4">
        <v>1803</v>
      </c>
      <c r="E7" s="4" t="str">
        <f>VLOOKUP(A7,HOP!A:L,12,0)</f>
        <v>1803.00</v>
      </c>
      <c r="F7" s="4" t="str">
        <f>VLOOKUP(A7,HOP!A:C,3,0)</f>
        <v>4449690</v>
      </c>
      <c r="G7" s="4">
        <f t="shared" si="0"/>
        <v>0</v>
      </c>
      <c r="H7" s="4" t="str">
        <f t="shared" si="1"/>
        <v>，4449690</v>
      </c>
      <c r="I7" s="4" t="str">
        <f>VLOOKUP(A7,HOP!A:U,21,0)</f>
        <v>直连</v>
      </c>
    </row>
    <row r="8" s="4" customFormat="1" spans="1:9">
      <c r="A8" s="5">
        <v>999229444557432</v>
      </c>
      <c r="B8" s="6">
        <v>45296</v>
      </c>
      <c r="C8" s="6">
        <v>45299</v>
      </c>
      <c r="D8" s="4">
        <v>2663</v>
      </c>
      <c r="E8" s="4" t="str">
        <f>VLOOKUP(A8,HOP!A:L,12,0)</f>
        <v>2663.00</v>
      </c>
      <c r="F8" s="4" t="str">
        <f>VLOOKUP(A8,HOP!A:C,3,0)</f>
        <v>4514603</v>
      </c>
      <c r="G8" s="4">
        <f t="shared" si="0"/>
        <v>0</v>
      </c>
      <c r="H8" s="4" t="str">
        <f t="shared" si="1"/>
        <v>，4514603</v>
      </c>
      <c r="I8" s="4" t="str">
        <f>VLOOKUP(A8,HOP!A:U,21,0)</f>
        <v>直连</v>
      </c>
    </row>
    <row r="9" s="4" customFormat="1" hidden="1" spans="1:10">
      <c r="A9" s="5">
        <v>999229541214263</v>
      </c>
      <c r="B9" s="6">
        <v>45298</v>
      </c>
      <c r="C9" s="6">
        <v>45299</v>
      </c>
      <c r="D9" s="4">
        <v>499.8</v>
      </c>
      <c r="E9" s="7">
        <v>499.8</v>
      </c>
      <c r="F9" s="9" t="s">
        <v>62</v>
      </c>
      <c r="G9" s="4">
        <f t="shared" si="0"/>
        <v>0</v>
      </c>
      <c r="H9" s="4" t="str">
        <f t="shared" si="1"/>
        <v>，202401071904460079</v>
      </c>
      <c r="I9" s="4" t="e">
        <f>VLOOKUP(A9,HOP!A:U,21,0)</f>
        <v>#N/A</v>
      </c>
      <c r="J9" s="4">
        <v>1.7</v>
      </c>
    </row>
    <row r="11" spans="4:4">
      <c r="D11" s="4">
        <f>SUM(D2:D10)</f>
        <v>14104.8</v>
      </c>
    </row>
    <row r="16" spans="1:4">
      <c r="A16" s="4" t="s">
        <v>63</v>
      </c>
      <c r="C16" s="4">
        <v>13605</v>
      </c>
      <c r="D16" s="4">
        <v>14783.06</v>
      </c>
    </row>
    <row r="17" spans="1:4">
      <c r="A17" s="4" t="s">
        <v>64</v>
      </c>
      <c r="C17" s="4">
        <v>499.8</v>
      </c>
      <c r="D17" s="4">
        <v>543.08</v>
      </c>
    </row>
    <row r="18" spans="1:4">
      <c r="A18" s="4" t="s">
        <v>65</v>
      </c>
      <c r="C18" s="4">
        <f>SUBTOTAL(9,C16:C17)</f>
        <v>14104.8</v>
      </c>
      <c r="D18" s="4">
        <f>SUBTOTAL(9,D16:D17)</f>
        <v>15326.14</v>
      </c>
    </row>
    <row r="19" spans="1:1">
      <c r="A19" s="4" t="s">
        <v>66</v>
      </c>
    </row>
  </sheetData>
  <autoFilter ref="A1:XFD11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D20" sqref="D20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999229444557432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  <c r="U2" s="1" t="s">
        <v>102</v>
      </c>
      <c r="V2" s="1" t="s">
        <v>103</v>
      </c>
    </row>
    <row r="3" s="1" customFormat="1" spans="1:22">
      <c r="A3" s="3">
        <v>999229397148856</v>
      </c>
      <c r="B3" s="1" t="s">
        <v>104</v>
      </c>
      <c r="C3" s="1" t="s">
        <v>105</v>
      </c>
      <c r="D3" s="1" t="s">
        <v>88</v>
      </c>
      <c r="E3" s="1" t="s">
        <v>106</v>
      </c>
      <c r="F3" s="1" t="s">
        <v>107</v>
      </c>
      <c r="G3" s="1" t="s">
        <v>91</v>
      </c>
      <c r="H3" s="1" t="s">
        <v>92</v>
      </c>
      <c r="I3" s="1" t="s">
        <v>108</v>
      </c>
      <c r="J3" s="1" t="s">
        <v>94</v>
      </c>
      <c r="K3" s="1" t="s">
        <v>108</v>
      </c>
      <c r="L3" s="1" t="s">
        <v>108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109</v>
      </c>
      <c r="S3" s="1" t="s">
        <v>100</v>
      </c>
      <c r="T3" s="1" t="s">
        <v>101</v>
      </c>
      <c r="U3" s="1" t="s">
        <v>102</v>
      </c>
      <c r="V3" s="1" t="s">
        <v>103</v>
      </c>
    </row>
    <row r="4" s="1" customFormat="1" spans="1:22">
      <c r="A4" s="3">
        <v>999229382544851</v>
      </c>
      <c r="B4" s="1" t="s">
        <v>110</v>
      </c>
      <c r="C4" s="1" t="s">
        <v>111</v>
      </c>
      <c r="D4" s="1" t="s">
        <v>88</v>
      </c>
      <c r="E4" s="1" t="s">
        <v>112</v>
      </c>
      <c r="F4" s="1" t="s">
        <v>107</v>
      </c>
      <c r="G4" s="1" t="s">
        <v>91</v>
      </c>
      <c r="H4" s="1" t="s">
        <v>92</v>
      </c>
      <c r="I4" s="1" t="s">
        <v>113</v>
      </c>
      <c r="J4" s="1" t="s">
        <v>94</v>
      </c>
      <c r="K4" s="1" t="s">
        <v>113</v>
      </c>
      <c r="L4" s="1" t="s">
        <v>113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98</v>
      </c>
      <c r="R4" s="1" t="s">
        <v>114</v>
      </c>
      <c r="S4" s="1" t="s">
        <v>100</v>
      </c>
      <c r="T4" s="1" t="s">
        <v>101</v>
      </c>
      <c r="U4" s="1" t="s">
        <v>102</v>
      </c>
      <c r="V4" s="1" t="s">
        <v>103</v>
      </c>
    </row>
    <row r="5" s="1" customFormat="1" spans="1:22">
      <c r="A5" s="3">
        <v>999229378895268</v>
      </c>
      <c r="B5" s="1" t="s">
        <v>115</v>
      </c>
      <c r="C5" s="1" t="s">
        <v>116</v>
      </c>
      <c r="D5" s="1" t="s">
        <v>88</v>
      </c>
      <c r="E5" s="1" t="s">
        <v>117</v>
      </c>
      <c r="F5" s="1" t="s">
        <v>107</v>
      </c>
      <c r="G5" s="1" t="s">
        <v>91</v>
      </c>
      <c r="H5" s="1" t="s">
        <v>92</v>
      </c>
      <c r="I5" s="1" t="s">
        <v>113</v>
      </c>
      <c r="J5" s="1" t="s">
        <v>94</v>
      </c>
      <c r="K5" s="1" t="s">
        <v>113</v>
      </c>
      <c r="L5" s="1" t="s">
        <v>113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118</v>
      </c>
      <c r="S5" s="1" t="s">
        <v>100</v>
      </c>
      <c r="T5" s="1" t="s">
        <v>101</v>
      </c>
      <c r="U5" s="1" t="s">
        <v>102</v>
      </c>
      <c r="V5" s="1" t="s">
        <v>103</v>
      </c>
    </row>
    <row r="6" s="1" customFormat="1" spans="1:22">
      <c r="A6" s="3">
        <v>999229374141484</v>
      </c>
      <c r="B6" s="1" t="s">
        <v>119</v>
      </c>
      <c r="C6" s="1" t="s">
        <v>120</v>
      </c>
      <c r="D6" s="1" t="s">
        <v>88</v>
      </c>
      <c r="E6" s="1" t="s">
        <v>121</v>
      </c>
      <c r="F6" s="1" t="s">
        <v>107</v>
      </c>
      <c r="G6" s="1" t="s">
        <v>91</v>
      </c>
      <c r="H6" s="1" t="s">
        <v>92</v>
      </c>
      <c r="I6" s="1" t="s">
        <v>113</v>
      </c>
      <c r="J6" s="1" t="s">
        <v>94</v>
      </c>
      <c r="K6" s="1" t="s">
        <v>113</v>
      </c>
      <c r="L6" s="1" t="s">
        <v>113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98</v>
      </c>
      <c r="R6" s="1" t="s">
        <v>122</v>
      </c>
      <c r="S6" s="1" t="s">
        <v>100</v>
      </c>
      <c r="T6" s="1" t="s">
        <v>101</v>
      </c>
      <c r="U6" s="1" t="s">
        <v>102</v>
      </c>
      <c r="V6" s="1" t="s">
        <v>103</v>
      </c>
    </row>
    <row r="7" s="1" customFormat="1" spans="1:22">
      <c r="A7" s="3">
        <v>999229289756076</v>
      </c>
      <c r="B7" s="1" t="s">
        <v>123</v>
      </c>
      <c r="C7" s="1" t="s">
        <v>124</v>
      </c>
      <c r="D7" s="1" t="s">
        <v>88</v>
      </c>
      <c r="E7" s="1" t="s">
        <v>125</v>
      </c>
      <c r="F7" s="1" t="s">
        <v>107</v>
      </c>
      <c r="G7" s="1" t="s">
        <v>91</v>
      </c>
      <c r="H7" s="1" t="s">
        <v>92</v>
      </c>
      <c r="I7" s="1" t="s">
        <v>126</v>
      </c>
      <c r="J7" s="1" t="s">
        <v>94</v>
      </c>
      <c r="K7" s="1" t="s">
        <v>126</v>
      </c>
      <c r="L7" s="1" t="s">
        <v>126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127</v>
      </c>
      <c r="S7" s="1" t="s">
        <v>100</v>
      </c>
      <c r="T7" s="1" t="s">
        <v>101</v>
      </c>
      <c r="U7" s="1" t="s">
        <v>102</v>
      </c>
      <c r="V7" s="1" t="s">
        <v>103</v>
      </c>
    </row>
    <row r="8" s="1" customFormat="1" spans="1:22">
      <c r="A8" s="3">
        <v>999228442939563</v>
      </c>
      <c r="B8" s="1" t="s">
        <v>128</v>
      </c>
      <c r="C8" s="1" t="s">
        <v>129</v>
      </c>
      <c r="D8" s="1" t="s">
        <v>130</v>
      </c>
      <c r="E8" s="1" t="s">
        <v>131</v>
      </c>
      <c r="F8" s="1" t="s">
        <v>90</v>
      </c>
      <c r="G8" s="1" t="s">
        <v>91</v>
      </c>
      <c r="H8" s="1" t="s">
        <v>92</v>
      </c>
      <c r="I8" s="1" t="s">
        <v>132</v>
      </c>
      <c r="J8" s="1" t="s">
        <v>94</v>
      </c>
      <c r="K8" s="1" t="s">
        <v>132</v>
      </c>
      <c r="L8" s="1" t="s">
        <v>132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98</v>
      </c>
      <c r="R8" s="1" t="s">
        <v>133</v>
      </c>
      <c r="S8" s="1" t="s">
        <v>100</v>
      </c>
      <c r="T8" s="1" t="s">
        <v>101</v>
      </c>
      <c r="U8" s="1" t="s">
        <v>102</v>
      </c>
      <c r="V8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2024-01-23T01:31:12Z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F670A89E70CE4AC384B39AE1191D3F3F_12</vt:lpwstr>
  </property>
</Properties>
</file>