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<sst xmlns="http://schemas.openxmlformats.org/spreadsheetml/2006/main" count="154" uniqueCount="94">
  <si>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</si>
  <si>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</si>
  <si>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</si>
  <si>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</si>
  <si>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</si>
  <si>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</si>
  <si>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</si>
  <si>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</si>
  <si>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</si>
  <si>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</si>
  <si>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</si>
  <si>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</si>
  <si>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</si>
  <si>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</si>
  <si>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</si>
  <si>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</si>
  <si>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</si>
  <si>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</si>
  <si>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</si>
  <si>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</si>
  <si>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</si>
  <si>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</si>
  <si>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</si>
  <si>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</si>
  <si>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</si>
  <si>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999229363549278	</t>
  </si>
  <si>
    <t>Ctrip</t>
  </si>
  <si>
    <t>正常</t>
  </si>
  <si>
    <t>[香港]香港九龙酒店(The Kowloon Hotel)(9826444)</t>
  </si>
  <si>
    <t>高级房（双人床）(至少提前5天预订)(至少连住2晚及以上)&lt;双人入住&gt;&lt;内宾&gt;&lt;无早&gt;</t>
  </si>
  <si>
    <t>CNY</t>
  </si>
  <si>
    <t>刘晓彤</t>
  </si>
  <si>
    <t>CA363240124CNY</t>
  </si>
  <si>
    <t>未提现</t>
  </si>
  <si>
    <t>携程开票</t>
  </si>
  <si>
    <t xml:space="preserve">4414533	</t>
  </si>
  <si>
    <t xml:space="preserve">	</t>
  </si>
  <si>
    <t xml:space="preserve">999229388777754	</t>
  </si>
  <si>
    <t>Qian/Li</t>
  </si>
  <si>
    <t xml:space="preserve">4437589	</t>
  </si>
  <si>
    <t xml:space="preserve">999229458286499	</t>
  </si>
  <si>
    <t>CAI/LI,CAI/CHANGZE</t>
  </si>
  <si>
    <t xml:space="preserve">4532536	</t>
  </si>
  <si>
    <t>，</t>
  </si>
  <si>
    <t>A240124092055481</t>
  </si>
  <si>
    <t>CNY / HKD 当前参考汇率: 1.091476659</t>
  </si>
  <si>
    <t>总计： 4658 CNY/
5084.1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</si>
  <si>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</si>
  <si>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</si>
  <si>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</si>
  <si>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</si>
  <si>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</si>
  <si>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</si>
  <si>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</si>
  <si>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</si>
  <si>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</si>
  <si>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</si>
  <si>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</si>
  <si>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</si>
  <si>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</si>
  <si>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</si>
  <si>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</si>
  <si>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</si>
  <si>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</si>
  <si>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</si>
  <si>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</si>
  <si>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2024-01-02</t>
  </si>
  <si>
    <t>4532536</t>
  </si>
  <si>
    <t>香港九龙酒店</t>
  </si>
  <si>
    <t>CAI LI,CAI CHANGZE</t>
  </si>
  <si>
    <t>2024-01-07</t>
  </si>
  <si>
    <t>2024-01-09</t>
  </si>
  <si>
    <t>退房日周结</t>
  </si>
  <si>
    <t>1702.00</t>
  </si>
  <si>
    <t>RMB</t>
  </si>
  <si>
    <t>0</t>
  </si>
  <si>
    <t>0.00</t>
  </si>
  <si>
    <t>携程国内直连(DD)</t>
  </si>
  <si>
    <t>01.011249</t>
  </si>
  <si>
    <t>2024-01-02 15:50:31</t>
  </si>
  <si>
    <t>否</t>
  </si>
  <si>
    <t>汇智国际旅游发展有限公司</t>
  </si>
  <si>
    <t>直连</t>
  </si>
  <si>
    <t>中国</t>
  </si>
  <si>
    <t>2023-12-14</t>
  </si>
  <si>
    <t>4437589</t>
  </si>
  <si>
    <t>Qian Li</t>
  </si>
  <si>
    <t>1484.00</t>
  </si>
  <si>
    <t>2023-12-14 23:04:40</t>
  </si>
  <si>
    <t>2023-12-10</t>
  </si>
  <si>
    <t>4414533</t>
  </si>
  <si>
    <t>LIU/XIAOTONG,LIU/XIAOQING</t>
  </si>
  <si>
    <t>1472.00</t>
  </si>
  <si>
    <t>2023-12-11 10:33:00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</si>
</sst>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14</xdr:col>
      <xdr:colOff>409575</xdr:colOff>
      <xdr:row>47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34415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45298</v>
      </c>
      <c r="G2" s="6">
        <v>45300</v>
      </c>
      <c r="H2" s="4">
        <v>1</v>
      </c>
      <c r="I2" s="4">
        <v>2</v>
      </c>
      <c r="J2" s="4">
        <v>2</v>
      </c>
      <c r="K2" s="4" t="s">
        <v>30</v>
      </c>
      <c r="L2" s="4">
        <v>1472</v>
      </c>
      <c r="M2" s="4">
        <v>1472</v>
      </c>
      <c r="N2" s="4" t="s">
        <v>31</v>
      </c>
      <c r="O2" s="4" t="s">
        <v>32</v>
      </c>
      <c r="P2" s="4" t="s">
        <v>33</v>
      </c>
      <c r="Q2" s="4">
        <v>0</v>
      </c>
      <c r="R2" s="7">
        <v>45270</v>
      </c>
      <c r="S2" s="6">
        <v>45315</v>
      </c>
      <c r="T2" s="4" t="s">
        <v>34</v>
      </c>
      <c r="U2" s="4">
        <v>1472</v>
      </c>
      <c r="V2" s="4">
        <v>0</v>
      </c>
      <c r="W2" s="4">
        <v>1228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45298</v>
      </c>
      <c r="G3" s="6">
        <v>45300</v>
      </c>
      <c r="H3" s="4">
        <v>1</v>
      </c>
      <c r="I3" s="4">
        <v>2</v>
      </c>
      <c r="J3" s="4">
        <v>2</v>
      </c>
      <c r="K3" s="4" t="s">
        <v>30</v>
      </c>
      <c r="L3" s="4">
        <v>1484</v>
      </c>
      <c r="M3" s="4">
        <v>1484</v>
      </c>
      <c r="N3" s="4" t="s">
        <v>38</v>
      </c>
      <c r="O3" s="4" t="s">
        <v>32</v>
      </c>
      <c r="P3" s="4" t="s">
        <v>33</v>
      </c>
      <c r="Q3" s="4">
        <v>0</v>
      </c>
      <c r="R3" s="7">
        <v>45274.0000115741</v>
      </c>
      <c r="S3" s="6">
        <v>45315</v>
      </c>
      <c r="T3" s="4" t="s">
        <v>34</v>
      </c>
      <c r="U3" s="4">
        <v>1484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45298</v>
      </c>
      <c r="G4" s="6">
        <v>45300</v>
      </c>
      <c r="H4" s="4">
        <v>1</v>
      </c>
      <c r="I4" s="4">
        <v>2</v>
      </c>
      <c r="J4" s="4">
        <v>2</v>
      </c>
      <c r="K4" s="4" t="s">
        <v>30</v>
      </c>
      <c r="L4" s="4">
        <v>1702</v>
      </c>
      <c r="M4" s="4">
        <v>1702</v>
      </c>
      <c r="N4" s="4" t="s">
        <v>41</v>
      </c>
      <c r="O4" s="4" t="s">
        <v>32</v>
      </c>
      <c r="P4" s="4" t="s">
        <v>33</v>
      </c>
      <c r="Q4" s="4">
        <v>0</v>
      </c>
      <c r="R4" s="7">
        <v>45293</v>
      </c>
      <c r="S4" s="6">
        <v>45315</v>
      </c>
      <c r="T4" s="4" t="s">
        <v>34</v>
      </c>
      <c r="U4" s="4">
        <v>1702</v>
      </c>
      <c r="V4" s="4">
        <v>0</v>
      </c>
      <c r="W4" s="4">
        <v>0</v>
      </c>
      <c r="X4" s="4" t="s">
        <v>42</v>
      </c>
      <c r="Y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1" sqref="A11:A13"/>
    </sheetView>
  </sheetViews>
  <sheetFormatPr defaultColWidth="9" defaultRowHeight="13.5"/>
  <cols>
    <col min="1" max="1" width="12.625" style="4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999229363549278</v>
      </c>
      <c r="B2" s="6">
        <v>45298</v>
      </c>
      <c r="C2" s="6">
        <v>45300</v>
      </c>
      <c r="D2" s="4">
        <v>1472</v>
      </c>
      <c r="E2" s="4" t="str">
        <f>VLOOKUP(A2,HOP!A:L,12,0)</f>
        <v>1472.00</v>
      </c>
      <c r="F2" s="4" t="str">
        <f>VLOOKUP(A2,HOP!A:C,3,0)</f>
        <v>4414533</v>
      </c>
      <c r="G2" s="4">
        <f>D2-E2</f>
        <v>0</v>
      </c>
      <c r="H2" s="4" t="str">
        <f>$H$1&amp;F2</f>
        <v>，4414533</v>
      </c>
      <c r="I2" s="4" t="str">
        <f>VLOOKUP(A2,HOP!A:U,21,0)</f>
        <v>直连</v>
      </c>
    </row>
    <row r="3" s="4" customFormat="1" spans="1:9">
      <c r="A3" s="5">
        <v>999229388777754</v>
      </c>
      <c r="B3" s="6">
        <v>45298</v>
      </c>
      <c r="C3" s="6">
        <v>45300</v>
      </c>
      <c r="D3" s="4">
        <v>1484</v>
      </c>
      <c r="E3" s="4" t="str">
        <f>VLOOKUP(A3,HOP!A:L,12,0)</f>
        <v>1484.00</v>
      </c>
      <c r="F3" s="4" t="str">
        <f>VLOOKUP(A3,HOP!A:C,3,0)</f>
        <v>4437589</v>
      </c>
      <c r="G3" s="4">
        <f>D3-E3</f>
        <v>0</v>
      </c>
      <c r="H3" s="4" t="str">
        <f>$H$1&amp;F3</f>
        <v>，4437589</v>
      </c>
      <c r="I3" s="4" t="str">
        <f>VLOOKUP(A3,HOP!A:U,21,0)</f>
        <v>直连</v>
      </c>
    </row>
    <row r="4" s="4" customFormat="1" spans="1:9">
      <c r="A4" s="5">
        <v>999229458286499</v>
      </c>
      <c r="B4" s="6">
        <v>45298</v>
      </c>
      <c r="C4" s="6">
        <v>45300</v>
      </c>
      <c r="D4" s="4">
        <v>1702</v>
      </c>
      <c r="E4" s="4" t="str">
        <f>VLOOKUP(A4,HOP!A:L,12,0)</f>
        <v>1702.00</v>
      </c>
      <c r="F4" s="4" t="str">
        <f>VLOOKUP(A4,HOP!A:C,3,0)</f>
        <v>4532536</v>
      </c>
      <c r="G4" s="4">
        <f>D4-E4</f>
        <v>0</v>
      </c>
      <c r="H4" s="4" t="str">
        <f>$H$1&amp;F4</f>
        <v>，4532536</v>
      </c>
      <c r="I4" s="4" t="str">
        <f>VLOOKUP(A4,HOP!A:U,21,0)</f>
        <v>直连</v>
      </c>
    </row>
    <row r="6" spans="4:4">
      <c r="D6" s="4">
        <f>SUM(D2:D5)</f>
        <v>4658</v>
      </c>
    </row>
    <row r="11" spans="1:1">
      <c r="A11" s="4" t="s">
        <v>44</v>
      </c>
    </row>
    <row r="12" spans="1:1">
      <c r="A12" s="4" t="s">
        <v>45</v>
      </c>
    </row>
    <row r="13" spans="1:1">
      <c r="A13" s="4" t="s">
        <v>46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999229458286499</v>
      </c>
      <c r="B2" s="1" t="s">
        <v>66</v>
      </c>
      <c r="C2" s="1" t="s">
        <v>67</v>
      </c>
      <c r="D2" s="1" t="s">
        <v>68</v>
      </c>
      <c r="E2" s="1" t="s">
        <v>69</v>
      </c>
      <c r="F2" s="1" t="s">
        <v>70</v>
      </c>
      <c r="G2" s="1" t="s">
        <v>71</v>
      </c>
      <c r="H2" s="1" t="s">
        <v>72</v>
      </c>
      <c r="I2" s="1" t="s">
        <v>73</v>
      </c>
      <c r="J2" s="1" t="s">
        <v>74</v>
      </c>
      <c r="K2" s="1" t="s">
        <v>73</v>
      </c>
      <c r="L2" s="1" t="s">
        <v>73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 t="s">
        <v>82</v>
      </c>
      <c r="V2" s="1" t="s">
        <v>83</v>
      </c>
    </row>
    <row r="3" s="1" customFormat="1" spans="1:22">
      <c r="A3" s="3">
        <v>999229388777754</v>
      </c>
      <c r="B3" s="1" t="s">
        <v>84</v>
      </c>
      <c r="C3" s="1" t="s">
        <v>85</v>
      </c>
      <c r="D3" s="1" t="s">
        <v>68</v>
      </c>
      <c r="E3" s="1" t="s">
        <v>86</v>
      </c>
      <c r="F3" s="1" t="s">
        <v>70</v>
      </c>
      <c r="G3" s="1" t="s">
        <v>71</v>
      </c>
      <c r="H3" s="1" t="s">
        <v>72</v>
      </c>
      <c r="I3" s="1" t="s">
        <v>87</v>
      </c>
      <c r="J3" s="1" t="s">
        <v>74</v>
      </c>
      <c r="K3" s="1" t="s">
        <v>87</v>
      </c>
      <c r="L3" s="1" t="s">
        <v>87</v>
      </c>
      <c r="M3" s="1" t="s">
        <v>75</v>
      </c>
      <c r="N3" s="1" t="s">
        <v>75</v>
      </c>
      <c r="O3" s="1" t="s">
        <v>76</v>
      </c>
      <c r="P3" s="1" t="s">
        <v>77</v>
      </c>
      <c r="Q3" s="1" t="s">
        <v>78</v>
      </c>
      <c r="R3" s="1" t="s">
        <v>88</v>
      </c>
      <c r="S3" s="1" t="s">
        <v>80</v>
      </c>
      <c r="T3" s="1" t="s">
        <v>81</v>
      </c>
      <c r="U3" s="1" t="s">
        <v>82</v>
      </c>
      <c r="V3" s="1" t="s">
        <v>83</v>
      </c>
    </row>
    <row r="4" s="1" customFormat="1" spans="1:22">
      <c r="A4" s="3">
        <v>999229363549278</v>
      </c>
      <c r="B4" s="1" t="s">
        <v>89</v>
      </c>
      <c r="C4" s="1" t="s">
        <v>90</v>
      </c>
      <c r="D4" s="1" t="s">
        <v>68</v>
      </c>
      <c r="E4" s="1" t="s">
        <v>91</v>
      </c>
      <c r="F4" s="1" t="s">
        <v>70</v>
      </c>
      <c r="G4" s="1" t="s">
        <v>71</v>
      </c>
      <c r="H4" s="1" t="s">
        <v>72</v>
      </c>
      <c r="I4" s="1" t="s">
        <v>92</v>
      </c>
      <c r="J4" s="1" t="s">
        <v>74</v>
      </c>
      <c r="K4" s="1" t="s">
        <v>92</v>
      </c>
      <c r="L4" s="1" t="s">
        <v>92</v>
      </c>
      <c r="M4" s="1" t="s">
        <v>75</v>
      </c>
      <c r="N4" s="1" t="s">
        <v>75</v>
      </c>
      <c r="O4" s="1" t="s">
        <v>76</v>
      </c>
      <c r="P4" s="1" t="s">
        <v>77</v>
      </c>
      <c r="Q4" s="1" t="s">
        <v>78</v>
      </c>
      <c r="R4" s="1" t="s">
        <v>93</v>
      </c>
      <c r="S4" s="1" t="s">
        <v>80</v>
      </c>
      <c r="T4" s="1" t="s">
        <v>81</v>
      </c>
      <c r="U4" s="1" t="s">
        <v>82</v>
      </c>
      <c r="V4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2024-01-24T01:22:29Z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0905FD5A1E54414C97B9B7941225789C_12</vt:lpwstr>
  </property>
</Properties>
</file>