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<sst xmlns="http://schemas.openxmlformats.org/spreadsheetml/2006/main" count="815" uniqueCount="320">
  <si>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</si>
  <si>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</si>
  <si>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</si>
  <si>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</si>
  <si>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</si>
  <si>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</si>
  <si>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</si>
  <si>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</si>
  <si>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</si>
  <si>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</si>
  <si>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</si>
  <si>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</si>
  <si>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</si>
  <si>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</si>
  <si>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</si>
  <si>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</si>
  <si>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</si>
  <si>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</si>
  <si>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</si>
  <si>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</si>
  <si>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</si>
  <si>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</si>
  <si>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</si>
  <si>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</si>
  <si>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</si>
  <si>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999225537787920	</t>
  </si>
  <si>
    <t>Ctrip</t>
  </si>
  <si>
    <t>正常</t>
  </si>
  <si>
    <t>[罗马]阿特米德酒店(Hotel Artemide)(55666005)</t>
  </si>
  <si>
    <t>豪华双人房&lt;2人入住&gt;&lt;早餐&gt;</t>
  </si>
  <si>
    <t>HKD</t>
  </si>
  <si>
    <t>HANG/XINWEI,REN/YIFAN</t>
  </si>
  <si>
    <t>CA13030240124HKD</t>
  </si>
  <si>
    <t>未提现</t>
  </si>
  <si>
    <t>携程开票</t>
  </si>
  <si>
    <t xml:space="preserve">3675154	</t>
  </si>
  <si>
    <t xml:space="preserve">2307232852SKMI8HGS	</t>
  </si>
  <si>
    <t xml:space="preserve">999226765341167	</t>
  </si>
  <si>
    <t>[贝尔法斯特]贝尔法斯特欧洲酒店(Hastings Europa Hotel)(55254131)</t>
  </si>
  <si>
    <t>经典双人床房&lt;2人入住&gt;&lt;早餐&gt;</t>
  </si>
  <si>
    <t>Brown/Karen</t>
  </si>
  <si>
    <t xml:space="preserve">3922873	</t>
  </si>
  <si>
    <t xml:space="preserve">	</t>
  </si>
  <si>
    <t>取消</t>
  </si>
  <si>
    <t xml:space="preserve">999226927297149	</t>
  </si>
  <si>
    <t>[巴黎]巴黎共和皇冠假日酒店 - IHG 旗下酒店(Crowne Plaza Paris République, an IHG Hotel)(55439252)</t>
  </si>
  <si>
    <t>标准房&lt;2人入住&gt;</t>
  </si>
  <si>
    <t>DHAMI/JAG</t>
  </si>
  <si>
    <t xml:space="preserve">3975260	</t>
  </si>
  <si>
    <t xml:space="preserve">C8N3WHNLN6	</t>
  </si>
  <si>
    <t xml:space="preserve">999227254058449	</t>
  </si>
  <si>
    <t>[新奥尔良]新奥尔良市中心仓库区坎布里亚酒店(Cambria Hotel New Orleans Downtown Warehouse District)(55290170)</t>
  </si>
  <si>
    <t>标准房, 1 张特大床, 无烟房&lt;2人入住&gt;</t>
  </si>
  <si>
    <t>Patel/Piyush</t>
  </si>
  <si>
    <t xml:space="preserve">4028039	</t>
  </si>
  <si>
    <t xml:space="preserve">999228214063805	</t>
  </si>
  <si>
    <t>[长滩岛]长滩岛阿尔塔布里扎度假村(Altabriza Resort Boracay)(55299023)</t>
  </si>
  <si>
    <t>高级房&lt;1人入住&gt;&lt;早餐&gt;</t>
  </si>
  <si>
    <t>YONG/EUNA</t>
  </si>
  <si>
    <t xml:space="preserve">4152137	</t>
  </si>
  <si>
    <t xml:space="preserve">RSVN#13431	</t>
  </si>
  <si>
    <t xml:space="preserve">999228274704204	</t>
  </si>
  <si>
    <t>[新山]新山阿玛瑞度假酒店(Amari Johor Bahru)(55694736)</t>
  </si>
  <si>
    <t>Twin/Double room - Superior&lt;2人入住&gt;&lt;早餐&gt;</t>
  </si>
  <si>
    <t>MOHAMED SHAHA/MUHAMMAD SAIFUDDIN BIN</t>
  </si>
  <si>
    <t xml:space="preserve">4174171	</t>
  </si>
  <si>
    <t xml:space="preserve">999228293785634	</t>
  </si>
  <si>
    <t>[帕拉尼亚克]晨丽度假娱乐城(Solaire Resort Entertainment City)(55665949)</t>
  </si>
  <si>
    <t>城景豪华特大床房&lt;2人入住&gt;&lt;不退款&gt;</t>
  </si>
  <si>
    <t>Lee/Seung Chul</t>
  </si>
  <si>
    <t xml:space="preserve">4181443	</t>
  </si>
  <si>
    <t xml:space="preserve">34-31139B0083063	</t>
  </si>
  <si>
    <t xml:space="preserve">999228308397116	</t>
  </si>
  <si>
    <t>[巴黎]Hotel Paradiso(109173855)</t>
  </si>
  <si>
    <t>Grande Double Room ( Paradiso)&lt;2人入住&gt;&lt;早餐&gt;</t>
  </si>
  <si>
    <t>CHOW/YU CHUN</t>
  </si>
  <si>
    <t xml:space="preserve">4185427	</t>
  </si>
  <si>
    <t xml:space="preserve">999228320186753	</t>
  </si>
  <si>
    <t>[纳柯亚]巴淡岛艺术酒店(Artotel Batam)(102881122)</t>
  </si>
  <si>
    <t>Studio 30 King&lt;2人入住&gt;&lt;早餐&gt;</t>
  </si>
  <si>
    <t>SIAH/AH SAN,TOH/SIEW TIN</t>
  </si>
  <si>
    <t xml:space="preserve">4193229	</t>
  </si>
  <si>
    <t xml:space="preserve">26622	</t>
  </si>
  <si>
    <t xml:space="preserve">999228362871046	</t>
  </si>
  <si>
    <t>[曼谷]水晶套房素万那普机场(Crystal Suites Suvarnbhumi Airport)(55757072)</t>
  </si>
  <si>
    <t>Deluxe Twin room&lt;2人入住&gt;</t>
  </si>
  <si>
    <t>SUWANMANEE/SEKSUN</t>
  </si>
  <si>
    <t xml:space="preserve">4214948	</t>
  </si>
  <si>
    <t xml:space="preserve">999228366936836	</t>
  </si>
  <si>
    <t>[巴厘岛]乌布迪迪克杜阿酒店(Titik Dua)(114257797)</t>
  </si>
  <si>
    <t>豪华房&lt;2人入住&gt;&lt;早餐&gt;</t>
  </si>
  <si>
    <t>ZHU/XIAOXUAN</t>
  </si>
  <si>
    <t xml:space="preserve">4217423	</t>
  </si>
  <si>
    <t xml:space="preserve">3449505664	</t>
  </si>
  <si>
    <t xml:space="preserve">999228390225298	</t>
  </si>
  <si>
    <t>[巴黎]越州酒店(Hôtel Transcontinental)(109260840)</t>
  </si>
  <si>
    <t>双人床房&lt;2人入住&gt;</t>
  </si>
  <si>
    <t>CHI/BINGLUN</t>
  </si>
  <si>
    <t xml:space="preserve">4225285	</t>
  </si>
  <si>
    <t xml:space="preserve">999228433832310	</t>
  </si>
  <si>
    <t>[拉普拉普]皇宫水上乐园度假村(Jpark Island Resort &amp; Waterpark Cebu)(109329158)</t>
  </si>
  <si>
    <t>Mactan Suite Ocean&lt;2人入住&gt;&lt;不退款&gt;&lt;早餐&gt;</t>
  </si>
  <si>
    <t>LEE/ JI HYE,HONG/WONCHEOL</t>
  </si>
  <si>
    <t xml:space="preserve">4238215	</t>
  </si>
  <si>
    <t xml:space="preserve">999228443528902	</t>
  </si>
  <si>
    <t>[芭堤雅]芭堤雅黑森林酒店(Blackwoods Hotel Pattaya)(110040366)</t>
  </si>
  <si>
    <t>高级城景房&lt;2人入住&gt;&lt;早餐&gt;</t>
  </si>
  <si>
    <t>KAWAKAMI/MASAO</t>
  </si>
  <si>
    <t xml:space="preserve">4245269	</t>
  </si>
  <si>
    <t xml:space="preserve">20791	</t>
  </si>
  <si>
    <t xml:space="preserve">999228444386464	</t>
  </si>
  <si>
    <t>Deluxe Ocean&lt;2人入住&gt;&lt;不退款&gt;&lt;早餐&gt;</t>
  </si>
  <si>
    <t>SON/MINHO</t>
  </si>
  <si>
    <t xml:space="preserve">4246490	</t>
  </si>
  <si>
    <t xml:space="preserve">999228446928594	</t>
  </si>
  <si>
    <t>[新加坡]史丹佛瑞士酒店(Swissotel the Stamford)(55345920)</t>
  </si>
  <si>
    <t>尊贵港景特大床房&lt;2人入住&gt;&lt;不退款&gt;&lt;早餐&gt;</t>
  </si>
  <si>
    <t>YANG/JINGYI,Yang/HAITAO,YAO/JIANLING</t>
  </si>
  <si>
    <t xml:space="preserve">4251622	</t>
  </si>
  <si>
    <t xml:space="preserve">41931389,41931391	</t>
  </si>
  <si>
    <t xml:space="preserve">999228561087704	</t>
  </si>
  <si>
    <t>瑞士港景两张双人床房&lt;2人入住&gt;&lt;不退款&gt;&lt;早餐&gt;</t>
  </si>
  <si>
    <t>SEO/HYEJUNG</t>
  </si>
  <si>
    <t xml:space="preserve">4294671	</t>
  </si>
  <si>
    <t xml:space="preserve">41935083	</t>
  </si>
  <si>
    <t xml:space="preserve">999228567647053	</t>
  </si>
  <si>
    <t>[芭堤雅]芭堤雅旺阿玛海滩舒适酒店(Cosi Pattaya Wong Amat Beach)(70787722)</t>
  </si>
  <si>
    <t>克斯双床房&lt;2人入住&gt;</t>
  </si>
  <si>
    <t>KIM/AREUM</t>
  </si>
  <si>
    <t xml:space="preserve">4296615	</t>
  </si>
  <si>
    <t xml:space="preserve">72050	</t>
  </si>
  <si>
    <t xml:space="preserve">999228572926081	</t>
  </si>
  <si>
    <t>[兰卡威]珍南埃迪亚酒店(Adya Hotel Chenang)(55800994)</t>
  </si>
  <si>
    <t>豪华特大床房&lt;2人入住&gt;</t>
  </si>
  <si>
    <t>CHUA/JENG HORNG</t>
  </si>
  <si>
    <t xml:space="preserve">4299541	</t>
  </si>
  <si>
    <t xml:space="preserve">999228574656830	</t>
  </si>
  <si>
    <t>[巴都丁宜]槟城硬石酒店(Hard Rock Hotel Penang)(55680205)</t>
  </si>
  <si>
    <t>山景豪华房&lt;2人入住&gt;&lt;不退款&gt;&lt;早餐&gt;</t>
  </si>
  <si>
    <t>HEE/FEI BIN,HEE/YUNN BIN</t>
  </si>
  <si>
    <t xml:space="preserve">4301158	</t>
  </si>
  <si>
    <t xml:space="preserve">15762087/88	</t>
  </si>
  <si>
    <t xml:space="preserve">999228591109363	</t>
  </si>
  <si>
    <t>豪华房&lt;2人入住&gt;&lt;不退款&gt;&lt;早餐&gt;</t>
  </si>
  <si>
    <t>Jang/Hyunsook</t>
  </si>
  <si>
    <t xml:space="preserve">4308572	</t>
  </si>
  <si>
    <t xml:space="preserve">999229338893163	</t>
  </si>
  <si>
    <t>[曼谷]曼谷柏悦酒店(Park Hyatt Bangkok)(55451711)</t>
  </si>
  <si>
    <t>特大床房&lt;2人入住&gt;&lt;早餐&gt;</t>
  </si>
  <si>
    <t>CHAM/KING WAH,WU/LAI MAN NICOLE</t>
  </si>
  <si>
    <t xml:space="preserve">4393511	</t>
  </si>
  <si>
    <t xml:space="preserve">752905	</t>
  </si>
  <si>
    <t xml:space="preserve">999229414103317	</t>
  </si>
  <si>
    <t>[新加坡]樟宜机场皇冠假日酒店  - IHG 旗下酒店(Crowne Plaza Changi Airport, an IHG Hotel)(55280749)</t>
  </si>
  <si>
    <t>宝石翼楼标准特大床房&lt;2人入住&gt;&lt;早餐&gt;</t>
  </si>
  <si>
    <t>DU/QING</t>
  </si>
  <si>
    <t xml:space="preserve">4472804	</t>
  </si>
  <si>
    <t xml:space="preserve">86168047	</t>
  </si>
  <si>
    <t xml:space="preserve">999229600672094	</t>
  </si>
  <si>
    <t>[吉隆坡]吉隆坡·觅酒店，傲途格精选(Hotel Stripes Kuala Lumpur, Autograph Collection)(55680289)</t>
  </si>
  <si>
    <t>豪华特大床房&lt;2人入住&gt;&lt;不退款&gt;&lt;早餐&gt;</t>
  </si>
  <si>
    <t>AMIR/AMIRAH</t>
  </si>
  <si>
    <t xml:space="preserve">4577342	</t>
  </si>
  <si>
    <t xml:space="preserve">380808393	</t>
  </si>
  <si>
    <t xml:space="preserve">999229600978386	</t>
  </si>
  <si>
    <t>1 张特大床标准无烟房&lt;2人入住&gt;&lt;不退款&gt;&lt;早餐&gt;</t>
  </si>
  <si>
    <t>YEUNG/CHING CHING PINKY</t>
  </si>
  <si>
    <t xml:space="preserve">4577409	</t>
  </si>
  <si>
    <t xml:space="preserve">46079861	</t>
  </si>
  <si>
    <t xml:space="preserve">999229684113677	</t>
  </si>
  <si>
    <t>[吉隆坡]吉隆坡市中心智选假日酒店(Holiday Inn Express Kuala Lumpur City Centre, an IHG Hotel)(55337198)</t>
  </si>
  <si>
    <t>标准两张单人床房&lt;2人入住&gt;&lt;不退款&gt;&lt;早餐&gt;</t>
  </si>
  <si>
    <t>DU/JIANPING</t>
  </si>
  <si>
    <t xml:space="preserve">4589828	</t>
  </si>
  <si>
    <t xml:space="preserve">419551	</t>
  </si>
  <si>
    <t>，</t>
  </si>
  <si>
    <t>44590.38 HKD</t>
  </si>
  <si>
    <t>A240124094157481</t>
  </si>
  <si>
    <t>A240124094224481</t>
  </si>
  <si>
    <t>总计：44590.38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</si>
  <si>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</si>
  <si>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</si>
  <si>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</si>
  <si>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</si>
  <si>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</si>
  <si>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</si>
  <si>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</si>
  <si>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</si>
  <si>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</si>
  <si>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</si>
  <si>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</si>
  <si>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</si>
  <si>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</si>
  <si>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</si>
  <si>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</si>
  <si>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</si>
  <si>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</si>
  <si>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</si>
  <si>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</si>
  <si>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2023-07-23</t>
  </si>
  <si>
    <t>3675154</t>
  </si>
  <si>
    <t>阿特米德酒店</t>
  </si>
  <si>
    <t>HANG XINWEI,REN YIFAN</t>
  </si>
  <si>
    <t>2024-01-17</t>
  </si>
  <si>
    <t>2024-01-21</t>
  </si>
  <si>
    <t>退房日周结</t>
  </si>
  <si>
    <t>8305.42</t>
  </si>
  <si>
    <t>9011.96</t>
  </si>
  <si>
    <t>0</t>
  </si>
  <si>
    <t>0.00</t>
  </si>
  <si>
    <t>携程汇智国际直连</t>
  </si>
  <si>
    <t>925</t>
  </si>
  <si>
    <t>2023-07-23 20:14:54</t>
  </si>
  <si>
    <t>否</t>
  </si>
  <si>
    <t>汇智国际旅游发展有限公司</t>
  </si>
  <si>
    <t>直连</t>
  </si>
  <si>
    <t>意大利</t>
  </si>
  <si>
    <t>2023-09-23</t>
  </si>
  <si>
    <t>3975260</t>
  </si>
  <si>
    <t>皇冠假日巴黎共和酒店</t>
  </si>
  <si>
    <t>DHAMI JAG</t>
  </si>
  <si>
    <t>2024-01-18</t>
  </si>
  <si>
    <t>3942.40</t>
  </si>
  <si>
    <t>4213.77</t>
  </si>
  <si>
    <t>2023-09-23 16:10:38</t>
  </si>
  <si>
    <t>法国</t>
  </si>
  <si>
    <t>2023-11-03</t>
  </si>
  <si>
    <t>4181443</t>
  </si>
  <si>
    <t>晨丽度假酒店</t>
  </si>
  <si>
    <t>Lee Seung Chul</t>
  </si>
  <si>
    <t>4693.64</t>
  </si>
  <si>
    <t>5009.76</t>
  </si>
  <si>
    <t>2023-11-03 08:36:03</t>
  </si>
  <si>
    <t>菲律宾</t>
  </si>
  <si>
    <t>2023-11-04</t>
  </si>
  <si>
    <t>4193229</t>
  </si>
  <si>
    <t>巴淡岛艺术酒店</t>
  </si>
  <si>
    <t>SIAH AH SAN,TOH SIEW TIN</t>
  </si>
  <si>
    <t>2024-01-19</t>
  </si>
  <si>
    <t>1206.25</t>
  </si>
  <si>
    <t>1293.84</t>
  </si>
  <si>
    <t>2023-11-04 20:48:55</t>
  </si>
  <si>
    <t>印度尼西亚</t>
  </si>
  <si>
    <t>2023-11-08</t>
  </si>
  <si>
    <t>4214948</t>
  </si>
  <si>
    <t>水晶套房素万那普机场</t>
  </si>
  <si>
    <t>SUWANMANEE SEKSUN</t>
  </si>
  <si>
    <t>2024-01-20</t>
  </si>
  <si>
    <t>160.77</t>
  </si>
  <si>
    <t>172.33</t>
  </si>
  <si>
    <t>2023-11-08 12:32:50</t>
  </si>
  <si>
    <t>泰国</t>
  </si>
  <si>
    <t>2023-11-11</t>
  </si>
  <si>
    <t>4238215</t>
  </si>
  <si>
    <t>皇宫水上乐园度假村</t>
  </si>
  <si>
    <t>LEE JI HYE,HONG WONCHEOL</t>
  </si>
  <si>
    <t>3652.87</t>
  </si>
  <si>
    <t>3904.72</t>
  </si>
  <si>
    <t>2023-11-11 21:53:07</t>
  </si>
  <si>
    <t>2023-11-13</t>
  </si>
  <si>
    <t>4245269</t>
  </si>
  <si>
    <t>芭堤雅黑森林酒店</t>
  </si>
  <si>
    <t>KAWAKAMI MASAO</t>
  </si>
  <si>
    <t>1198.37</t>
  </si>
  <si>
    <t>1281.27</t>
  </si>
  <si>
    <t>2023-11-13 09:00:57</t>
  </si>
  <si>
    <t>4246490</t>
  </si>
  <si>
    <t>SON MINHO</t>
  </si>
  <si>
    <t>2909.29</t>
  </si>
  <si>
    <t>3110.54</t>
  </si>
  <si>
    <t>2023-11-13 13:50:16</t>
  </si>
  <si>
    <t>2023-11-21</t>
  </si>
  <si>
    <t>4294671</t>
  </si>
  <si>
    <t>新加坡史丹福瑞士酒店</t>
  </si>
  <si>
    <t>SEO HYEJUNG,T BA</t>
  </si>
  <si>
    <t>6079.01</t>
  </si>
  <si>
    <t>6595.43</t>
  </si>
  <si>
    <t>2023-11-21 09:54:45</t>
  </si>
  <si>
    <t>直采</t>
  </si>
  <si>
    <t>新加坡</t>
  </si>
  <si>
    <t>4296615</t>
  </si>
  <si>
    <t>芭堤雅旺阿玛海滩舒适酒店</t>
  </si>
  <si>
    <t>KIM AREUM</t>
  </si>
  <si>
    <t>411.98</t>
  </si>
  <si>
    <t>446.98</t>
  </si>
  <si>
    <t>2023-11-21 14:36:50</t>
  </si>
  <si>
    <t>2023-11-22</t>
  </si>
  <si>
    <t>4301158</t>
  </si>
  <si>
    <t>槟城硬石酒店</t>
  </si>
  <si>
    <t>HEE FEI BIN,HEE YUNN BIN</t>
  </si>
  <si>
    <t>3288.01</t>
  </si>
  <si>
    <t>3581.32</t>
  </si>
  <si>
    <t>2023-11-22 11:25:20</t>
  </si>
  <si>
    <t>马来西亚</t>
  </si>
  <si>
    <t>2023-12-21</t>
  </si>
  <si>
    <t>4472804</t>
  </si>
  <si>
    <t>新加坡樟宜机场皇冠假日酒店</t>
  </si>
  <si>
    <t>DU QING</t>
  </si>
  <si>
    <t>2332.00</t>
  </si>
  <si>
    <t>2544.74</t>
  </si>
  <si>
    <t>2023-12-23 10:25:46</t>
  </si>
  <si>
    <t>2024-01-10</t>
  </si>
  <si>
    <t>4577342</t>
  </si>
  <si>
    <t>吉隆坡·觅酒店，傲途格精选</t>
  </si>
  <si>
    <t>AMIR AMIRAH</t>
  </si>
  <si>
    <t>535.00</t>
  </si>
  <si>
    <t>582.03</t>
  </si>
  <si>
    <t>2024-01-12 15:51:31</t>
  </si>
  <si>
    <t>4577409</t>
  </si>
  <si>
    <t>YEUNG CHING CHING PINKY</t>
  </si>
  <si>
    <t>1829.00</t>
  </si>
  <si>
    <t>1989.77</t>
  </si>
  <si>
    <t>2024-01-12 14:46:21</t>
  </si>
  <si>
    <t>2024-01-13</t>
  </si>
  <si>
    <t>4589828</t>
  </si>
  <si>
    <t>吉隆坡市中心智选假日酒店</t>
  </si>
  <si>
    <t>DU JIANPING</t>
  </si>
  <si>
    <t>790.00</t>
  </si>
  <si>
    <t>859.63</t>
  </si>
  <si>
    <t>2024-01-13 18:46:03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</si>
</sst>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14</xdr:col>
      <xdr:colOff>57150</xdr:colOff>
      <xdr:row>68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248900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45308</v>
      </c>
      <c r="G2" s="6">
        <v>45312</v>
      </c>
      <c r="H2" s="4">
        <v>1</v>
      </c>
      <c r="I2" s="4">
        <v>4</v>
      </c>
      <c r="J2" s="4">
        <v>4</v>
      </c>
      <c r="K2" s="4" t="s">
        <v>30</v>
      </c>
      <c r="L2" s="4">
        <v>9011.96</v>
      </c>
      <c r="M2" s="4">
        <v>9011.96</v>
      </c>
      <c r="N2" s="4" t="s">
        <v>31</v>
      </c>
      <c r="O2" s="4" t="s">
        <v>32</v>
      </c>
      <c r="P2" s="4" t="s">
        <v>33</v>
      </c>
      <c r="Q2" s="4">
        <v>0</v>
      </c>
      <c r="R2" s="7">
        <v>45130.0000115741</v>
      </c>
      <c r="S2" s="6">
        <v>45315</v>
      </c>
      <c r="T2" s="4" t="s">
        <v>34</v>
      </c>
      <c r="U2" s="4">
        <v>9011.96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45311</v>
      </c>
      <c r="G3" s="6">
        <v>45312</v>
      </c>
      <c r="H3" s="4">
        <v>1</v>
      </c>
      <c r="I3" s="4">
        <v>1</v>
      </c>
      <c r="J3" s="4">
        <v>1</v>
      </c>
      <c r="K3" s="4" t="s">
        <v>30</v>
      </c>
      <c r="L3" s="4">
        <v>1286.03</v>
      </c>
      <c r="M3" s="4">
        <v>1286.03</v>
      </c>
      <c r="N3" s="4" t="s">
        <v>40</v>
      </c>
      <c r="O3" s="4" t="s">
        <v>32</v>
      </c>
      <c r="P3" s="4" t="s">
        <v>33</v>
      </c>
      <c r="Q3" s="4">
        <v>0</v>
      </c>
      <c r="R3" s="7">
        <v>45182.0000115741</v>
      </c>
      <c r="S3" s="6">
        <v>45315</v>
      </c>
      <c r="T3" s="4" t="s">
        <v>34</v>
      </c>
      <c r="U3" s="4">
        <v>1286.03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45311</v>
      </c>
      <c r="G4" s="6">
        <v>45312</v>
      </c>
      <c r="H4" s="4">
        <v>1</v>
      </c>
      <c r="I4" s="4">
        <v>1</v>
      </c>
      <c r="J4" s="4">
        <v>1</v>
      </c>
      <c r="K4" s="4" t="s">
        <v>30</v>
      </c>
      <c r="L4" s="4">
        <v>-1286.03</v>
      </c>
      <c r="M4" s="4">
        <v>-1286.03</v>
      </c>
      <c r="N4" s="4" t="s">
        <v>40</v>
      </c>
      <c r="O4" s="4" t="s">
        <v>32</v>
      </c>
      <c r="P4" s="4" t="s">
        <v>33</v>
      </c>
      <c r="Q4" s="4">
        <v>0</v>
      </c>
      <c r="R4" s="7">
        <v>45182.0000115741</v>
      </c>
      <c r="S4" s="6">
        <v>45315</v>
      </c>
      <c r="T4" s="4" t="s">
        <v>34</v>
      </c>
      <c r="U4" s="4">
        <v>-1286.03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45309</v>
      </c>
      <c r="G5" s="6">
        <v>45312</v>
      </c>
      <c r="H5" s="4">
        <v>1</v>
      </c>
      <c r="I5" s="4">
        <v>3</v>
      </c>
      <c r="J5" s="4">
        <v>3</v>
      </c>
      <c r="K5" s="4" t="s">
        <v>30</v>
      </c>
      <c r="L5" s="4">
        <v>4206.06</v>
      </c>
      <c r="M5" s="4">
        <v>4206.06</v>
      </c>
      <c r="N5" s="4" t="s">
        <v>47</v>
      </c>
      <c r="O5" s="4" t="s">
        <v>32</v>
      </c>
      <c r="P5" s="4" t="s">
        <v>33</v>
      </c>
      <c r="Q5" s="4">
        <v>0</v>
      </c>
      <c r="R5" s="7">
        <v>45192</v>
      </c>
      <c r="S5" s="6">
        <v>45315</v>
      </c>
      <c r="T5" s="4" t="s">
        <v>34</v>
      </c>
      <c r="U5" s="4">
        <v>4206.06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45311</v>
      </c>
      <c r="G6" s="6">
        <v>45312</v>
      </c>
      <c r="H6" s="4">
        <v>1</v>
      </c>
      <c r="I6" s="4">
        <v>1</v>
      </c>
      <c r="J6" s="4">
        <v>1</v>
      </c>
      <c r="K6" s="4" t="s">
        <v>30</v>
      </c>
      <c r="L6" s="4">
        <v>1398.18</v>
      </c>
      <c r="M6" s="4">
        <v>1398.18</v>
      </c>
      <c r="N6" s="4" t="s">
        <v>53</v>
      </c>
      <c r="O6" s="4" t="s">
        <v>32</v>
      </c>
      <c r="P6" s="4" t="s">
        <v>33</v>
      </c>
      <c r="Q6" s="4">
        <v>0</v>
      </c>
      <c r="R6" s="7">
        <v>45204.0000115741</v>
      </c>
      <c r="S6" s="6">
        <v>45315</v>
      </c>
      <c r="T6" s="4" t="s">
        <v>34</v>
      </c>
      <c r="U6" s="4">
        <v>1398.18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50</v>
      </c>
      <c r="B7" s="4" t="s">
        <v>26</v>
      </c>
      <c r="C7" s="4" t="s">
        <v>43</v>
      </c>
      <c r="D7" s="4" t="s">
        <v>51</v>
      </c>
      <c r="E7" s="4" t="s">
        <v>52</v>
      </c>
      <c r="F7" s="6">
        <v>45311</v>
      </c>
      <c r="G7" s="6">
        <v>45312</v>
      </c>
      <c r="H7" s="4">
        <v>1</v>
      </c>
      <c r="I7" s="4">
        <v>1</v>
      </c>
      <c r="J7" s="4">
        <v>1</v>
      </c>
      <c r="K7" s="4" t="s">
        <v>30</v>
      </c>
      <c r="L7" s="4">
        <v>-1398.18</v>
      </c>
      <c r="M7" s="4">
        <v>-1398.18</v>
      </c>
      <c r="N7" s="4" t="s">
        <v>53</v>
      </c>
      <c r="O7" s="4" t="s">
        <v>32</v>
      </c>
      <c r="P7" s="4" t="s">
        <v>33</v>
      </c>
      <c r="Q7" s="4">
        <v>0</v>
      </c>
      <c r="R7" s="7">
        <v>45204.0000115741</v>
      </c>
      <c r="S7" s="6">
        <v>45315</v>
      </c>
      <c r="T7" s="4" t="s">
        <v>34</v>
      </c>
      <c r="U7" s="4">
        <v>-1398.18</v>
      </c>
      <c r="V7" s="4">
        <v>0</v>
      </c>
      <c r="W7" s="4">
        <v>0</v>
      </c>
      <c r="X7" s="4" t="s">
        <v>54</v>
      </c>
      <c r="Y7" s="4" t="s">
        <v>42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45304</v>
      </c>
      <c r="G8" s="6">
        <v>45312</v>
      </c>
      <c r="H8" s="4">
        <v>1</v>
      </c>
      <c r="I8" s="4">
        <v>8</v>
      </c>
      <c r="J8" s="4">
        <v>8</v>
      </c>
      <c r="K8" s="4" t="s">
        <v>30</v>
      </c>
      <c r="L8" s="4">
        <v>4384.48</v>
      </c>
      <c r="M8" s="4">
        <v>4384.48</v>
      </c>
      <c r="N8" s="4" t="s">
        <v>58</v>
      </c>
      <c r="O8" s="4" t="s">
        <v>32</v>
      </c>
      <c r="P8" s="4" t="s">
        <v>33</v>
      </c>
      <c r="Q8" s="4">
        <v>0</v>
      </c>
      <c r="R8" s="7">
        <v>45228.0000115741</v>
      </c>
      <c r="S8" s="6">
        <v>45315</v>
      </c>
      <c r="T8" s="4" t="s">
        <v>34</v>
      </c>
      <c r="U8" s="4">
        <v>4384.48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45310</v>
      </c>
      <c r="G9" s="6">
        <v>45312</v>
      </c>
      <c r="H9" s="4">
        <v>1</v>
      </c>
      <c r="I9" s="4">
        <v>2</v>
      </c>
      <c r="J9" s="4">
        <v>2</v>
      </c>
      <c r="K9" s="4" t="s">
        <v>30</v>
      </c>
      <c r="L9" s="4">
        <v>1250.88</v>
      </c>
      <c r="M9" s="4">
        <v>1250.88</v>
      </c>
      <c r="N9" s="4" t="s">
        <v>64</v>
      </c>
      <c r="O9" s="4" t="s">
        <v>32</v>
      </c>
      <c r="P9" s="4" t="s">
        <v>33</v>
      </c>
      <c r="Q9" s="4">
        <v>0</v>
      </c>
      <c r="R9" s="7">
        <v>45232</v>
      </c>
      <c r="S9" s="6">
        <v>45315</v>
      </c>
      <c r="T9" s="4" t="s">
        <v>34</v>
      </c>
      <c r="U9" s="4">
        <v>1250.88</v>
      </c>
      <c r="V9" s="4">
        <v>0</v>
      </c>
      <c r="W9" s="4">
        <v>0</v>
      </c>
      <c r="X9" s="4" t="s">
        <v>65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45309</v>
      </c>
      <c r="G10" s="6">
        <v>45312</v>
      </c>
      <c r="H10" s="4">
        <v>1</v>
      </c>
      <c r="I10" s="4">
        <v>3</v>
      </c>
      <c r="J10" s="4">
        <v>3</v>
      </c>
      <c r="K10" s="4" t="s">
        <v>30</v>
      </c>
      <c r="L10" s="4">
        <v>5009.76</v>
      </c>
      <c r="M10" s="4">
        <v>5009.76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45233.0000115741</v>
      </c>
      <c r="S10" s="6">
        <v>45315</v>
      </c>
      <c r="T10" s="4" t="s">
        <v>34</v>
      </c>
      <c r="U10" s="4">
        <v>5009.76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45308</v>
      </c>
      <c r="G11" s="6">
        <v>45312</v>
      </c>
      <c r="H11" s="4">
        <v>1</v>
      </c>
      <c r="I11" s="4">
        <v>4</v>
      </c>
      <c r="J11" s="4">
        <v>4</v>
      </c>
      <c r="K11" s="4" t="s">
        <v>30</v>
      </c>
      <c r="L11" s="4">
        <v>9153.08</v>
      </c>
      <c r="M11" s="4">
        <v>9153.08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45233</v>
      </c>
      <c r="S11" s="6">
        <v>45315</v>
      </c>
      <c r="T11" s="4" t="s">
        <v>34</v>
      </c>
      <c r="U11" s="4">
        <v>9153.08</v>
      </c>
      <c r="V11" s="4">
        <v>0</v>
      </c>
      <c r="W11" s="4">
        <v>0</v>
      </c>
      <c r="X11" s="4" t="s">
        <v>76</v>
      </c>
      <c r="Y11" s="4" t="s">
        <v>42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45310</v>
      </c>
      <c r="G12" s="6">
        <v>45312</v>
      </c>
      <c r="H12" s="4">
        <v>2</v>
      </c>
      <c r="I12" s="4">
        <v>2</v>
      </c>
      <c r="J12" s="4">
        <v>4</v>
      </c>
      <c r="K12" s="4" t="s">
        <v>30</v>
      </c>
      <c r="L12" s="4">
        <v>1293.84</v>
      </c>
      <c r="M12" s="4">
        <v>1293.84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45234.0000115741</v>
      </c>
      <c r="S12" s="6">
        <v>45315</v>
      </c>
      <c r="T12" s="4" t="s">
        <v>34</v>
      </c>
      <c r="U12" s="4">
        <v>1293.84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72</v>
      </c>
      <c r="B13" s="4" t="s">
        <v>26</v>
      </c>
      <c r="C13" s="4" t="s">
        <v>43</v>
      </c>
      <c r="D13" s="4" t="s">
        <v>73</v>
      </c>
      <c r="E13" s="4" t="s">
        <v>74</v>
      </c>
      <c r="F13" s="6">
        <v>45308</v>
      </c>
      <c r="G13" s="6">
        <v>45312</v>
      </c>
      <c r="H13" s="4">
        <v>1</v>
      </c>
      <c r="I13" s="4">
        <v>4</v>
      </c>
      <c r="J13" s="4">
        <v>4</v>
      </c>
      <c r="K13" s="4" t="s">
        <v>30</v>
      </c>
      <c r="L13" s="4">
        <v>-9153.08</v>
      </c>
      <c r="M13" s="4">
        <v>-9153.08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45233</v>
      </c>
      <c r="S13" s="6">
        <v>45315</v>
      </c>
      <c r="T13" s="4" t="s">
        <v>34</v>
      </c>
      <c r="U13" s="4">
        <v>-9153.08</v>
      </c>
      <c r="V13" s="4">
        <v>0</v>
      </c>
      <c r="W13" s="4">
        <v>0</v>
      </c>
      <c r="X13" s="4" t="s">
        <v>76</v>
      </c>
      <c r="Y13" s="4" t="s">
        <v>42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45311</v>
      </c>
      <c r="G14" s="6">
        <v>45312</v>
      </c>
      <c r="H14" s="4">
        <v>1</v>
      </c>
      <c r="I14" s="4">
        <v>1</v>
      </c>
      <c r="J14" s="4">
        <v>1</v>
      </c>
      <c r="K14" s="4" t="s">
        <v>30</v>
      </c>
      <c r="L14" s="4">
        <v>172.33</v>
      </c>
      <c r="M14" s="4">
        <v>172.33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45238</v>
      </c>
      <c r="S14" s="6">
        <v>45315</v>
      </c>
      <c r="T14" s="4" t="s">
        <v>34</v>
      </c>
      <c r="U14" s="4">
        <v>172.33</v>
      </c>
      <c r="V14" s="4">
        <v>0</v>
      </c>
      <c r="W14" s="4">
        <v>0</v>
      </c>
      <c r="X14" s="4" t="s">
        <v>87</v>
      </c>
      <c r="Y14" s="4" t="s">
        <v>42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45311</v>
      </c>
      <c r="G15" s="6">
        <v>45312</v>
      </c>
      <c r="H15" s="4">
        <v>1</v>
      </c>
      <c r="I15" s="4">
        <v>1</v>
      </c>
      <c r="J15" s="4">
        <v>1</v>
      </c>
      <c r="K15" s="4" t="s">
        <v>30</v>
      </c>
      <c r="L15" s="4">
        <v>743.2</v>
      </c>
      <c r="M15" s="4">
        <v>743.2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45238</v>
      </c>
      <c r="S15" s="6">
        <v>45315</v>
      </c>
      <c r="T15" s="4" t="s">
        <v>34</v>
      </c>
      <c r="U15" s="4">
        <v>743.2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88</v>
      </c>
      <c r="B16" s="4" t="s">
        <v>26</v>
      </c>
      <c r="C16" s="4" t="s">
        <v>43</v>
      </c>
      <c r="D16" s="4" t="s">
        <v>89</v>
      </c>
      <c r="E16" s="4" t="s">
        <v>90</v>
      </c>
      <c r="F16" s="6">
        <v>45311</v>
      </c>
      <c r="G16" s="6">
        <v>45312</v>
      </c>
      <c r="H16" s="4">
        <v>1</v>
      </c>
      <c r="I16" s="4">
        <v>1</v>
      </c>
      <c r="J16" s="4">
        <v>1</v>
      </c>
      <c r="K16" s="4" t="s">
        <v>30</v>
      </c>
      <c r="L16" s="4">
        <v>-743.2</v>
      </c>
      <c r="M16" s="4">
        <v>-743.2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45238</v>
      </c>
      <c r="S16" s="6">
        <v>45315</v>
      </c>
      <c r="T16" s="4" t="s">
        <v>34</v>
      </c>
      <c r="U16" s="4">
        <v>-743.2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45304</v>
      </c>
      <c r="G17" s="6">
        <v>45312</v>
      </c>
      <c r="H17" s="4">
        <v>1</v>
      </c>
      <c r="I17" s="4">
        <v>8</v>
      </c>
      <c r="J17" s="4">
        <v>8</v>
      </c>
      <c r="K17" s="4" t="s">
        <v>30</v>
      </c>
      <c r="L17" s="4">
        <v>9007.92</v>
      </c>
      <c r="M17" s="4">
        <v>9007.92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45239.0000115741</v>
      </c>
      <c r="S17" s="6">
        <v>45315</v>
      </c>
      <c r="T17" s="4" t="s">
        <v>34</v>
      </c>
      <c r="U17" s="4">
        <v>9007.92</v>
      </c>
      <c r="V17" s="4">
        <v>0</v>
      </c>
      <c r="W17" s="4">
        <v>0</v>
      </c>
      <c r="X17" s="4" t="s">
        <v>98</v>
      </c>
      <c r="Y17" s="4" t="s">
        <v>42</v>
      </c>
    </row>
    <row r="18" s="4" customFormat="1" spans="1:25">
      <c r="A18" s="4" t="s">
        <v>94</v>
      </c>
      <c r="B18" s="4" t="s">
        <v>26</v>
      </c>
      <c r="C18" s="4" t="s">
        <v>43</v>
      </c>
      <c r="D18" s="4" t="s">
        <v>95</v>
      </c>
      <c r="E18" s="4" t="s">
        <v>96</v>
      </c>
      <c r="F18" s="6">
        <v>45304</v>
      </c>
      <c r="G18" s="6">
        <v>45312</v>
      </c>
      <c r="H18" s="4">
        <v>1</v>
      </c>
      <c r="I18" s="4">
        <v>8</v>
      </c>
      <c r="J18" s="4">
        <v>8</v>
      </c>
      <c r="K18" s="4" t="s">
        <v>30</v>
      </c>
      <c r="L18" s="4">
        <v>-9007.92</v>
      </c>
      <c r="M18" s="4">
        <v>-9007.92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45239.0000115741</v>
      </c>
      <c r="S18" s="6">
        <v>45315</v>
      </c>
      <c r="T18" s="4" t="s">
        <v>34</v>
      </c>
      <c r="U18" s="4">
        <v>-9007.92</v>
      </c>
      <c r="V18" s="4">
        <v>0</v>
      </c>
      <c r="W18" s="4">
        <v>0</v>
      </c>
      <c r="X18" s="4" t="s">
        <v>98</v>
      </c>
      <c r="Y18" s="4" t="s">
        <v>42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45310</v>
      </c>
      <c r="G19" s="6">
        <v>45312</v>
      </c>
      <c r="H19" s="4">
        <v>1</v>
      </c>
      <c r="I19" s="4">
        <v>2</v>
      </c>
      <c r="J19" s="4">
        <v>2</v>
      </c>
      <c r="K19" s="4" t="s">
        <v>30</v>
      </c>
      <c r="L19" s="4">
        <v>3904.72</v>
      </c>
      <c r="M19" s="4">
        <v>3904.72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45241</v>
      </c>
      <c r="S19" s="6">
        <v>45315</v>
      </c>
      <c r="T19" s="4" t="s">
        <v>34</v>
      </c>
      <c r="U19" s="4">
        <v>3904.72</v>
      </c>
      <c r="V19" s="4">
        <v>0</v>
      </c>
      <c r="W19" s="4">
        <v>0</v>
      </c>
      <c r="X19" s="4" t="s">
        <v>103</v>
      </c>
      <c r="Y19" s="4" t="s">
        <v>42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45309</v>
      </c>
      <c r="G20" s="6">
        <v>45312</v>
      </c>
      <c r="H20" s="4">
        <v>1</v>
      </c>
      <c r="I20" s="4">
        <v>3</v>
      </c>
      <c r="J20" s="4">
        <v>3</v>
      </c>
      <c r="K20" s="4" t="s">
        <v>30</v>
      </c>
      <c r="L20" s="4">
        <v>1281.27</v>
      </c>
      <c r="M20" s="4">
        <v>1281.27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45243</v>
      </c>
      <c r="S20" s="6">
        <v>45315</v>
      </c>
      <c r="T20" s="4" t="s">
        <v>34</v>
      </c>
      <c r="U20" s="4">
        <v>1281.27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100</v>
      </c>
      <c r="E21" s="4" t="s">
        <v>111</v>
      </c>
      <c r="F21" s="6">
        <v>45310</v>
      </c>
      <c r="G21" s="6">
        <v>45312</v>
      </c>
      <c r="H21" s="4">
        <v>1</v>
      </c>
      <c r="I21" s="4">
        <v>2</v>
      </c>
      <c r="J21" s="4">
        <v>2</v>
      </c>
      <c r="K21" s="4" t="s">
        <v>30</v>
      </c>
      <c r="L21" s="4">
        <v>3110.54</v>
      </c>
      <c r="M21" s="4">
        <v>3110.54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45243.0000115741</v>
      </c>
      <c r="S21" s="6">
        <v>45315</v>
      </c>
      <c r="T21" s="4" t="s">
        <v>34</v>
      </c>
      <c r="U21" s="4">
        <v>3110.54</v>
      </c>
      <c r="V21" s="4">
        <v>0</v>
      </c>
      <c r="W21" s="4">
        <v>0</v>
      </c>
      <c r="X21" s="4" t="s">
        <v>113</v>
      </c>
      <c r="Y21" s="4" t="s">
        <v>42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45309</v>
      </c>
      <c r="G22" s="6">
        <v>45312</v>
      </c>
      <c r="H22" s="4">
        <v>2</v>
      </c>
      <c r="I22" s="4">
        <v>3</v>
      </c>
      <c r="J22" s="4">
        <v>6</v>
      </c>
      <c r="K22" s="4" t="s">
        <v>30</v>
      </c>
      <c r="L22" s="4">
        <v>12896.52</v>
      </c>
      <c r="M22" s="4">
        <v>12896.52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45244.0000115741</v>
      </c>
      <c r="S22" s="6">
        <v>45315</v>
      </c>
      <c r="T22" s="4" t="s">
        <v>34</v>
      </c>
      <c r="U22" s="4">
        <v>12896.52</v>
      </c>
      <c r="V22" s="4">
        <v>0</v>
      </c>
      <c r="W22" s="4">
        <v>0</v>
      </c>
      <c r="X22" s="4" t="s">
        <v>118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115</v>
      </c>
      <c r="E23" s="4" t="s">
        <v>121</v>
      </c>
      <c r="F23" s="6">
        <v>45309</v>
      </c>
      <c r="G23" s="6">
        <v>45312</v>
      </c>
      <c r="H23" s="4">
        <v>1</v>
      </c>
      <c r="I23" s="4">
        <v>3</v>
      </c>
      <c r="J23" s="4">
        <v>3</v>
      </c>
      <c r="K23" s="4" t="s">
        <v>30</v>
      </c>
      <c r="L23" s="4">
        <v>6595.43</v>
      </c>
      <c r="M23" s="4">
        <v>6595.43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45251</v>
      </c>
      <c r="S23" s="6">
        <v>45315</v>
      </c>
      <c r="T23" s="4" t="s">
        <v>34</v>
      </c>
      <c r="U23" s="4">
        <v>6595.43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45310</v>
      </c>
      <c r="G24" s="6">
        <v>45312</v>
      </c>
      <c r="H24" s="4">
        <v>1</v>
      </c>
      <c r="I24" s="4">
        <v>2</v>
      </c>
      <c r="J24" s="4">
        <v>2</v>
      </c>
      <c r="K24" s="4" t="s">
        <v>30</v>
      </c>
      <c r="L24" s="4">
        <v>446.98</v>
      </c>
      <c r="M24" s="4">
        <v>446.98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45251.0000115741</v>
      </c>
      <c r="S24" s="6">
        <v>45315</v>
      </c>
      <c r="T24" s="4" t="s">
        <v>34</v>
      </c>
      <c r="U24" s="4">
        <v>446.98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45310</v>
      </c>
      <c r="G25" s="6">
        <v>45312</v>
      </c>
      <c r="H25" s="4">
        <v>1</v>
      </c>
      <c r="I25" s="4">
        <v>2</v>
      </c>
      <c r="J25" s="4">
        <v>2</v>
      </c>
      <c r="K25" s="4" t="s">
        <v>30</v>
      </c>
      <c r="L25" s="4">
        <v>430.58</v>
      </c>
      <c r="M25" s="4">
        <v>430.58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45251</v>
      </c>
      <c r="S25" s="6">
        <v>45315</v>
      </c>
      <c r="T25" s="4" t="s">
        <v>34</v>
      </c>
      <c r="U25" s="4">
        <v>430.58</v>
      </c>
      <c r="V25" s="4">
        <v>0</v>
      </c>
      <c r="W25" s="4">
        <v>0</v>
      </c>
      <c r="X25" s="4" t="s">
        <v>135</v>
      </c>
      <c r="Y25" s="4" t="s">
        <v>42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45310</v>
      </c>
      <c r="G26" s="6">
        <v>45312</v>
      </c>
      <c r="H26" s="4">
        <v>2</v>
      </c>
      <c r="I26" s="4">
        <v>2</v>
      </c>
      <c r="J26" s="4">
        <v>4</v>
      </c>
      <c r="K26" s="4" t="s">
        <v>30</v>
      </c>
      <c r="L26" s="4">
        <v>3581.32</v>
      </c>
      <c r="M26" s="4">
        <v>3581.32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45252.0000115741</v>
      </c>
      <c r="S26" s="6">
        <v>45315</v>
      </c>
      <c r="T26" s="4" t="s">
        <v>34</v>
      </c>
      <c r="U26" s="4">
        <v>3581.32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61</v>
      </c>
      <c r="B27" s="4" t="s">
        <v>26</v>
      </c>
      <c r="C27" s="4" t="s">
        <v>43</v>
      </c>
      <c r="D27" s="4" t="s">
        <v>62</v>
      </c>
      <c r="E27" s="4" t="s">
        <v>63</v>
      </c>
      <c r="F27" s="6">
        <v>45310</v>
      </c>
      <c r="G27" s="6">
        <v>45312</v>
      </c>
      <c r="H27" s="4">
        <v>1</v>
      </c>
      <c r="I27" s="4">
        <v>2</v>
      </c>
      <c r="J27" s="4">
        <v>2</v>
      </c>
      <c r="K27" s="4" t="s">
        <v>30</v>
      </c>
      <c r="L27" s="4">
        <v>-1250.88</v>
      </c>
      <c r="M27" s="4">
        <v>-1250.88</v>
      </c>
      <c r="N27" s="4" t="s">
        <v>64</v>
      </c>
      <c r="O27" s="4" t="s">
        <v>32</v>
      </c>
      <c r="P27" s="4" t="s">
        <v>33</v>
      </c>
      <c r="Q27" s="4">
        <v>0</v>
      </c>
      <c r="R27" s="7">
        <v>45232</v>
      </c>
      <c r="S27" s="6">
        <v>45315</v>
      </c>
      <c r="T27" s="4" t="s">
        <v>34</v>
      </c>
      <c r="U27" s="4">
        <v>-1250.88</v>
      </c>
      <c r="V27" s="4">
        <v>0</v>
      </c>
      <c r="W27" s="4">
        <v>0</v>
      </c>
      <c r="X27" s="4" t="s">
        <v>65</v>
      </c>
      <c r="Y27" s="4" t="s">
        <v>42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100</v>
      </c>
      <c r="E28" s="4" t="s">
        <v>143</v>
      </c>
      <c r="F28" s="6">
        <v>45310</v>
      </c>
      <c r="G28" s="6">
        <v>45312</v>
      </c>
      <c r="H28" s="4">
        <v>1</v>
      </c>
      <c r="I28" s="4">
        <v>2</v>
      </c>
      <c r="J28" s="4">
        <v>2</v>
      </c>
      <c r="K28" s="4" t="s">
        <v>30</v>
      </c>
      <c r="L28" s="4">
        <v>2965.82</v>
      </c>
      <c r="M28" s="4">
        <v>2965.82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45253</v>
      </c>
      <c r="S28" s="6">
        <v>45315</v>
      </c>
      <c r="T28" s="4" t="s">
        <v>34</v>
      </c>
      <c r="U28" s="4">
        <v>2965.82</v>
      </c>
      <c r="V28" s="4">
        <v>0</v>
      </c>
      <c r="W28" s="4">
        <v>0</v>
      </c>
      <c r="X28" s="4" t="s">
        <v>145</v>
      </c>
      <c r="Y28" s="4" t="s">
        <v>42</v>
      </c>
    </row>
    <row r="29" s="4" customFormat="1" spans="1:25">
      <c r="A29" s="4" t="s">
        <v>55</v>
      </c>
      <c r="B29" s="4" t="s">
        <v>26</v>
      </c>
      <c r="C29" s="4" t="s">
        <v>43</v>
      </c>
      <c r="D29" s="4" t="s">
        <v>56</v>
      </c>
      <c r="E29" s="4" t="s">
        <v>57</v>
      </c>
      <c r="F29" s="6">
        <v>45304</v>
      </c>
      <c r="G29" s="6">
        <v>45312</v>
      </c>
      <c r="H29" s="4">
        <v>1</v>
      </c>
      <c r="I29" s="4">
        <v>8</v>
      </c>
      <c r="J29" s="4">
        <v>8</v>
      </c>
      <c r="K29" s="4" t="s">
        <v>30</v>
      </c>
      <c r="L29" s="4">
        <v>-4384.48</v>
      </c>
      <c r="M29" s="4">
        <v>-4384.48</v>
      </c>
      <c r="N29" s="4" t="s">
        <v>58</v>
      </c>
      <c r="O29" s="4" t="s">
        <v>32</v>
      </c>
      <c r="P29" s="4" t="s">
        <v>33</v>
      </c>
      <c r="Q29" s="4">
        <v>0</v>
      </c>
      <c r="R29" s="7">
        <v>45228.0000115741</v>
      </c>
      <c r="S29" s="6">
        <v>45315</v>
      </c>
      <c r="T29" s="4" t="s">
        <v>34</v>
      </c>
      <c r="U29" s="4">
        <v>-4384.48</v>
      </c>
      <c r="V29" s="4">
        <v>0</v>
      </c>
      <c r="W29" s="4">
        <v>0</v>
      </c>
      <c r="X29" s="4" t="s">
        <v>59</v>
      </c>
      <c r="Y29" s="4" t="s">
        <v>60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45310</v>
      </c>
      <c r="G30" s="6">
        <v>45312</v>
      </c>
      <c r="H30" s="4">
        <v>1</v>
      </c>
      <c r="I30" s="4">
        <v>2</v>
      </c>
      <c r="J30" s="4">
        <v>2</v>
      </c>
      <c r="K30" s="4" t="s">
        <v>30</v>
      </c>
      <c r="L30" s="4">
        <v>5045.19</v>
      </c>
      <c r="M30" s="4">
        <v>5045.19</v>
      </c>
      <c r="N30" s="4" t="s">
        <v>149</v>
      </c>
      <c r="O30" s="4" t="s">
        <v>32</v>
      </c>
      <c r="P30" s="4" t="s">
        <v>33</v>
      </c>
      <c r="Q30" s="4">
        <v>0</v>
      </c>
      <c r="R30" s="7">
        <v>45267.0000115741</v>
      </c>
      <c r="S30" s="6">
        <v>45315</v>
      </c>
      <c r="T30" s="4" t="s">
        <v>34</v>
      </c>
      <c r="U30" s="4">
        <v>5045.19</v>
      </c>
      <c r="V30" s="4">
        <v>0</v>
      </c>
      <c r="W30" s="4">
        <v>0</v>
      </c>
      <c r="X30" s="4" t="s">
        <v>150</v>
      </c>
      <c r="Y30" s="4" t="s">
        <v>151</v>
      </c>
    </row>
    <row r="31" s="4" customFormat="1" spans="1:25">
      <c r="A31" s="4" t="s">
        <v>142</v>
      </c>
      <c r="B31" s="4" t="s">
        <v>26</v>
      </c>
      <c r="C31" s="4" t="s">
        <v>43</v>
      </c>
      <c r="D31" s="4" t="s">
        <v>100</v>
      </c>
      <c r="E31" s="4" t="s">
        <v>143</v>
      </c>
      <c r="F31" s="6">
        <v>45310</v>
      </c>
      <c r="G31" s="6">
        <v>45312</v>
      </c>
      <c r="H31" s="4">
        <v>1</v>
      </c>
      <c r="I31" s="4">
        <v>2</v>
      </c>
      <c r="J31" s="4">
        <v>2</v>
      </c>
      <c r="K31" s="4" t="s">
        <v>30</v>
      </c>
      <c r="L31" s="4">
        <v>-2965.82</v>
      </c>
      <c r="M31" s="4">
        <v>-2965.82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45253</v>
      </c>
      <c r="S31" s="6">
        <v>45315</v>
      </c>
      <c r="T31" s="4" t="s">
        <v>34</v>
      </c>
      <c r="U31" s="4">
        <v>-2965.82</v>
      </c>
      <c r="V31" s="4">
        <v>0</v>
      </c>
      <c r="W31" s="4">
        <v>0</v>
      </c>
      <c r="X31" s="4" t="s">
        <v>145</v>
      </c>
      <c r="Y31" s="4" t="s">
        <v>42</v>
      </c>
    </row>
    <row r="32" s="4" customFormat="1" spans="1:25">
      <c r="A32" s="4" t="s">
        <v>131</v>
      </c>
      <c r="B32" s="4" t="s">
        <v>26</v>
      </c>
      <c r="C32" s="4" t="s">
        <v>43</v>
      </c>
      <c r="D32" s="4" t="s">
        <v>132</v>
      </c>
      <c r="E32" s="4" t="s">
        <v>133</v>
      </c>
      <c r="F32" s="6">
        <v>45310</v>
      </c>
      <c r="G32" s="6">
        <v>45312</v>
      </c>
      <c r="H32" s="4">
        <v>1</v>
      </c>
      <c r="I32" s="4">
        <v>2</v>
      </c>
      <c r="J32" s="4">
        <v>2</v>
      </c>
      <c r="K32" s="4" t="s">
        <v>30</v>
      </c>
      <c r="L32" s="4">
        <v>-430.58</v>
      </c>
      <c r="M32" s="4">
        <v>-430.58</v>
      </c>
      <c r="N32" s="4" t="s">
        <v>134</v>
      </c>
      <c r="O32" s="4" t="s">
        <v>32</v>
      </c>
      <c r="P32" s="4" t="s">
        <v>33</v>
      </c>
      <c r="Q32" s="4">
        <v>0</v>
      </c>
      <c r="R32" s="7">
        <v>45251</v>
      </c>
      <c r="S32" s="6">
        <v>45315</v>
      </c>
      <c r="T32" s="4" t="s">
        <v>34</v>
      </c>
      <c r="U32" s="4">
        <v>-430.58</v>
      </c>
      <c r="V32" s="4">
        <v>0</v>
      </c>
      <c r="W32" s="4">
        <v>0</v>
      </c>
      <c r="X32" s="4" t="s">
        <v>135</v>
      </c>
      <c r="Y32" s="4" t="s">
        <v>42</v>
      </c>
    </row>
    <row r="33" s="4" customFormat="1" spans="1:25">
      <c r="A33" s="4" t="s">
        <v>114</v>
      </c>
      <c r="B33" s="4" t="s">
        <v>26</v>
      </c>
      <c r="C33" s="4" t="s">
        <v>43</v>
      </c>
      <c r="D33" s="4" t="s">
        <v>115</v>
      </c>
      <c r="E33" s="4" t="s">
        <v>116</v>
      </c>
      <c r="F33" s="6">
        <v>45309</v>
      </c>
      <c r="G33" s="6">
        <v>45312</v>
      </c>
      <c r="H33" s="4">
        <v>2</v>
      </c>
      <c r="I33" s="4">
        <v>3</v>
      </c>
      <c r="J33" s="4">
        <v>6</v>
      </c>
      <c r="K33" s="4" t="s">
        <v>30</v>
      </c>
      <c r="L33" s="4">
        <v>-12896.52</v>
      </c>
      <c r="M33" s="4">
        <v>-12896.52</v>
      </c>
      <c r="N33" s="4" t="s">
        <v>117</v>
      </c>
      <c r="O33" s="4" t="s">
        <v>32</v>
      </c>
      <c r="P33" s="4" t="s">
        <v>33</v>
      </c>
      <c r="Q33" s="4">
        <v>0</v>
      </c>
      <c r="R33" s="7">
        <v>45244.0000115741</v>
      </c>
      <c r="S33" s="6">
        <v>45315</v>
      </c>
      <c r="T33" s="4" t="s">
        <v>34</v>
      </c>
      <c r="U33" s="4">
        <v>-12896.52</v>
      </c>
      <c r="V33" s="4">
        <v>0</v>
      </c>
      <c r="W33" s="4">
        <v>0</v>
      </c>
      <c r="X33" s="4" t="s">
        <v>118</v>
      </c>
      <c r="Y33" s="4" t="s">
        <v>119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45311</v>
      </c>
      <c r="G34" s="6">
        <v>45312</v>
      </c>
      <c r="H34" s="4">
        <v>1</v>
      </c>
      <c r="I34" s="4">
        <v>1</v>
      </c>
      <c r="J34" s="4">
        <v>1</v>
      </c>
      <c r="K34" s="4" t="s">
        <v>30</v>
      </c>
      <c r="L34" s="4">
        <v>2544.74</v>
      </c>
      <c r="M34" s="4">
        <v>2544.74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45281.0000115741</v>
      </c>
      <c r="S34" s="6">
        <v>45315</v>
      </c>
      <c r="T34" s="4" t="s">
        <v>34</v>
      </c>
      <c r="U34" s="4">
        <v>2544.74</v>
      </c>
      <c r="V34" s="4">
        <v>0</v>
      </c>
      <c r="W34" s="4">
        <v>0</v>
      </c>
      <c r="X34" s="4" t="s">
        <v>156</v>
      </c>
      <c r="Y34" s="4" t="s">
        <v>157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45311</v>
      </c>
      <c r="G35" s="6">
        <v>45312</v>
      </c>
      <c r="H35" s="4">
        <v>1</v>
      </c>
      <c r="I35" s="4">
        <v>1</v>
      </c>
      <c r="J35" s="4">
        <v>1</v>
      </c>
      <c r="K35" s="4" t="s">
        <v>30</v>
      </c>
      <c r="L35" s="4">
        <v>582.03</v>
      </c>
      <c r="M35" s="4">
        <v>582.03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45301</v>
      </c>
      <c r="S35" s="6">
        <v>45315</v>
      </c>
      <c r="T35" s="4" t="s">
        <v>34</v>
      </c>
      <c r="U35" s="4">
        <v>582.03</v>
      </c>
      <c r="V35" s="4">
        <v>0</v>
      </c>
      <c r="W35" s="4">
        <v>0</v>
      </c>
      <c r="X35" s="4" t="s">
        <v>162</v>
      </c>
      <c r="Y35" s="4" t="s">
        <v>163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153</v>
      </c>
      <c r="E36" s="4" t="s">
        <v>165</v>
      </c>
      <c r="F36" s="6">
        <v>45311</v>
      </c>
      <c r="G36" s="6">
        <v>45312</v>
      </c>
      <c r="H36" s="4">
        <v>1</v>
      </c>
      <c r="I36" s="4">
        <v>1</v>
      </c>
      <c r="J36" s="4">
        <v>1</v>
      </c>
      <c r="K36" s="4" t="s">
        <v>30</v>
      </c>
      <c r="L36" s="4">
        <v>1989.77</v>
      </c>
      <c r="M36" s="4">
        <v>1989.77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45301</v>
      </c>
      <c r="S36" s="6">
        <v>45315</v>
      </c>
      <c r="T36" s="4" t="s">
        <v>34</v>
      </c>
      <c r="U36" s="4">
        <v>1989.77</v>
      </c>
      <c r="V36" s="4">
        <v>0</v>
      </c>
      <c r="W36" s="4">
        <v>0</v>
      </c>
      <c r="X36" s="4" t="s">
        <v>167</v>
      </c>
      <c r="Y36" s="4" t="s">
        <v>168</v>
      </c>
    </row>
    <row r="37" s="4" customFormat="1" spans="1:25">
      <c r="A37" s="4" t="s">
        <v>146</v>
      </c>
      <c r="B37" s="4" t="s">
        <v>26</v>
      </c>
      <c r="C37" s="4" t="s">
        <v>43</v>
      </c>
      <c r="D37" s="4" t="s">
        <v>147</v>
      </c>
      <c r="E37" s="4" t="s">
        <v>148</v>
      </c>
      <c r="F37" s="6">
        <v>45310</v>
      </c>
      <c r="G37" s="6">
        <v>45312</v>
      </c>
      <c r="H37" s="4">
        <v>1</v>
      </c>
      <c r="I37" s="4">
        <v>2</v>
      </c>
      <c r="J37" s="4">
        <v>2</v>
      </c>
      <c r="K37" s="4" t="s">
        <v>30</v>
      </c>
      <c r="L37" s="4">
        <v>-5045.19</v>
      </c>
      <c r="M37" s="4">
        <v>-5045.19</v>
      </c>
      <c r="N37" s="4" t="s">
        <v>149</v>
      </c>
      <c r="O37" s="4" t="s">
        <v>32</v>
      </c>
      <c r="P37" s="4" t="s">
        <v>33</v>
      </c>
      <c r="Q37" s="4">
        <v>0</v>
      </c>
      <c r="R37" s="7">
        <v>45267.0000115741</v>
      </c>
      <c r="S37" s="6">
        <v>45315</v>
      </c>
      <c r="T37" s="4" t="s">
        <v>34</v>
      </c>
      <c r="U37" s="4">
        <v>-5045.19</v>
      </c>
      <c r="V37" s="4">
        <v>0</v>
      </c>
      <c r="W37" s="4">
        <v>0</v>
      </c>
      <c r="X37" s="4" t="s">
        <v>150</v>
      </c>
      <c r="Y37" s="4" t="s">
        <v>151</v>
      </c>
    </row>
    <row r="38" s="4" customFormat="1" spans="1:25">
      <c r="A38" s="4" t="s">
        <v>169</v>
      </c>
      <c r="B38" s="4" t="s">
        <v>26</v>
      </c>
      <c r="C38" s="4" t="s">
        <v>27</v>
      </c>
      <c r="D38" s="4" t="s">
        <v>170</v>
      </c>
      <c r="E38" s="4" t="s">
        <v>171</v>
      </c>
      <c r="F38" s="6">
        <v>45310</v>
      </c>
      <c r="G38" s="6">
        <v>45312</v>
      </c>
      <c r="H38" s="4">
        <v>1</v>
      </c>
      <c r="I38" s="4">
        <v>2</v>
      </c>
      <c r="J38" s="4">
        <v>2</v>
      </c>
      <c r="K38" s="4" t="s">
        <v>30</v>
      </c>
      <c r="L38" s="4">
        <v>859.63</v>
      </c>
      <c r="M38" s="4">
        <v>859.63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45304.0000115741</v>
      </c>
      <c r="S38" s="6">
        <v>45315</v>
      </c>
      <c r="T38" s="4" t="s">
        <v>34</v>
      </c>
      <c r="U38" s="4">
        <v>859.63</v>
      </c>
      <c r="V38" s="4">
        <v>0</v>
      </c>
      <c r="W38" s="4">
        <v>0</v>
      </c>
      <c r="X38" s="4" t="s">
        <v>173</v>
      </c>
      <c r="Y38" s="4" t="s">
        <v>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C37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175</v>
      </c>
    </row>
    <row r="2" s="4" customFormat="1" spans="1:9">
      <c r="A2" s="5">
        <v>999225537787920</v>
      </c>
      <c r="B2" s="6">
        <v>45308</v>
      </c>
      <c r="C2" s="6">
        <v>45312</v>
      </c>
      <c r="D2" s="4">
        <v>9011.96</v>
      </c>
      <c r="E2" s="4" t="str">
        <f>VLOOKUP(A2,HOP!A:L,12,0)</f>
        <v>9011.96</v>
      </c>
      <c r="F2" s="4" t="str">
        <f>VLOOKUP(A2,HOP!A:C,3,0)</f>
        <v>3675154</v>
      </c>
      <c r="G2" s="4">
        <f>D2-E2</f>
        <v>0</v>
      </c>
      <c r="H2" s="4" t="str">
        <f>$H$1&amp;F2</f>
        <v>，3675154</v>
      </c>
      <c r="I2" s="4" t="str">
        <f>VLOOKUP(A2,HOP!A:U,21,0)</f>
        <v>直连</v>
      </c>
    </row>
    <row r="3" s="4" customFormat="1" hidden="1" spans="1:9">
      <c r="A3" s="5">
        <v>999226765341167</v>
      </c>
      <c r="B3" s="6">
        <v>45311</v>
      </c>
      <c r="C3" s="6">
        <v>45312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7" si="0">D3-E3</f>
        <v>#N/A</v>
      </c>
      <c r="H3" s="4" t="e">
        <f t="shared" ref="H3:H27" si="1">$H$1&amp;F3</f>
        <v>#N/A</v>
      </c>
      <c r="I3" s="4" t="e">
        <f>VLOOKUP(A3,HOP!A:U,21,0)</f>
        <v>#N/A</v>
      </c>
    </row>
    <row r="4" s="4" customFormat="1" spans="1:9">
      <c r="A4" s="5">
        <v>999226927297149</v>
      </c>
      <c r="B4" s="6">
        <v>45309</v>
      </c>
      <c r="C4" s="6">
        <v>45312</v>
      </c>
      <c r="D4" s="4">
        <v>4206.06</v>
      </c>
      <c r="E4" s="4">
        <v>4206.06</v>
      </c>
      <c r="F4" s="4" t="str">
        <f>VLOOKUP(A4,HOP!A:C,3,0)</f>
        <v>3975260</v>
      </c>
      <c r="G4" s="4">
        <f t="shared" si="0"/>
        <v>0</v>
      </c>
      <c r="H4" s="4" t="str">
        <f t="shared" si="1"/>
        <v>，3975260</v>
      </c>
      <c r="I4" s="4" t="str">
        <f>VLOOKUP(A4,HOP!A:U,21,0)</f>
        <v>直连</v>
      </c>
    </row>
    <row r="5" s="4" customFormat="1" hidden="1" spans="1:9">
      <c r="A5" s="5">
        <v>999227254058449</v>
      </c>
      <c r="B5" s="6">
        <v>45311</v>
      </c>
      <c r="C5" s="6">
        <v>45312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999228214063805</v>
      </c>
      <c r="B6" s="6">
        <v>45304</v>
      </c>
      <c r="C6" s="6">
        <v>45312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999228274704204</v>
      </c>
      <c r="B7" s="6">
        <v>45310</v>
      </c>
      <c r="C7" s="6">
        <v>45312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999228293785634</v>
      </c>
      <c r="B8" s="6">
        <v>45309</v>
      </c>
      <c r="C8" s="6">
        <v>45312</v>
      </c>
      <c r="D8" s="4">
        <v>5009.76</v>
      </c>
      <c r="E8" s="4" t="str">
        <f>VLOOKUP(A8,HOP!A:L,12,0)</f>
        <v>5009.76</v>
      </c>
      <c r="F8" s="4" t="str">
        <f>VLOOKUP(A8,HOP!A:C,3,0)</f>
        <v>4181443</v>
      </c>
      <c r="G8" s="4">
        <f t="shared" si="0"/>
        <v>0</v>
      </c>
      <c r="H8" s="4" t="str">
        <f t="shared" si="1"/>
        <v>，4181443</v>
      </c>
      <c r="I8" s="4" t="str">
        <f>VLOOKUP(A8,HOP!A:U,21,0)</f>
        <v>直连</v>
      </c>
    </row>
    <row r="9" s="4" customFormat="1" hidden="1" spans="1:9">
      <c r="A9" s="5">
        <v>999228308397116</v>
      </c>
      <c r="B9" s="6">
        <v>45308</v>
      </c>
      <c r="C9" s="6">
        <v>45312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999228320186753</v>
      </c>
      <c r="B10" s="6">
        <v>45310</v>
      </c>
      <c r="C10" s="6">
        <v>45312</v>
      </c>
      <c r="D10" s="4">
        <v>1293.84</v>
      </c>
      <c r="E10" s="4" t="str">
        <f>VLOOKUP(A10,HOP!A:L,12,0)</f>
        <v>1293.84</v>
      </c>
      <c r="F10" s="4" t="str">
        <f>VLOOKUP(A10,HOP!A:C,3,0)</f>
        <v>4193229</v>
      </c>
      <c r="G10" s="4">
        <f t="shared" si="0"/>
        <v>0</v>
      </c>
      <c r="H10" s="4" t="str">
        <f t="shared" si="1"/>
        <v>，4193229</v>
      </c>
      <c r="I10" s="4" t="str">
        <f>VLOOKUP(A10,HOP!A:U,21,0)</f>
        <v>直连</v>
      </c>
    </row>
    <row r="11" s="4" customFormat="1" spans="1:9">
      <c r="A11" s="5">
        <v>999228362871046</v>
      </c>
      <c r="B11" s="6">
        <v>45311</v>
      </c>
      <c r="C11" s="6">
        <v>45312</v>
      </c>
      <c r="D11" s="4">
        <v>172.33</v>
      </c>
      <c r="E11" s="4" t="str">
        <f>VLOOKUP(A11,HOP!A:L,12,0)</f>
        <v>172.33</v>
      </c>
      <c r="F11" s="4" t="str">
        <f>VLOOKUP(A11,HOP!A:C,3,0)</f>
        <v>4214948</v>
      </c>
      <c r="G11" s="4">
        <f t="shared" si="0"/>
        <v>0</v>
      </c>
      <c r="H11" s="4" t="str">
        <f t="shared" si="1"/>
        <v>，4214948</v>
      </c>
      <c r="I11" s="4" t="str">
        <f>VLOOKUP(A11,HOP!A:U,21,0)</f>
        <v>直连</v>
      </c>
    </row>
    <row r="12" s="4" customFormat="1" hidden="1" spans="1:9">
      <c r="A12" s="5">
        <v>999228366936836</v>
      </c>
      <c r="B12" s="6">
        <v>45311</v>
      </c>
      <c r="C12" s="6">
        <v>45312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999228390225298</v>
      </c>
      <c r="B13" s="6">
        <v>45304</v>
      </c>
      <c r="C13" s="6">
        <v>45312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999228433832310</v>
      </c>
      <c r="B14" s="6">
        <v>45310</v>
      </c>
      <c r="C14" s="6">
        <v>45312</v>
      </c>
      <c r="D14" s="4">
        <v>3904.72</v>
      </c>
      <c r="E14" s="4" t="str">
        <f>VLOOKUP(A14,HOP!A:L,12,0)</f>
        <v>3904.72</v>
      </c>
      <c r="F14" s="4" t="str">
        <f>VLOOKUP(A14,HOP!A:C,3,0)</f>
        <v>4238215</v>
      </c>
      <c r="G14" s="4">
        <f t="shared" si="0"/>
        <v>0</v>
      </c>
      <c r="H14" s="4" t="str">
        <f t="shared" si="1"/>
        <v>，4238215</v>
      </c>
      <c r="I14" s="4" t="str">
        <f>VLOOKUP(A14,HOP!A:U,21,0)</f>
        <v>直连</v>
      </c>
    </row>
    <row r="15" s="4" customFormat="1" spans="1:9">
      <c r="A15" s="5">
        <v>999228443528902</v>
      </c>
      <c r="B15" s="6">
        <v>45309</v>
      </c>
      <c r="C15" s="6">
        <v>45312</v>
      </c>
      <c r="D15" s="4">
        <v>1281.27</v>
      </c>
      <c r="E15" s="4" t="str">
        <f>VLOOKUP(A15,HOP!A:L,12,0)</f>
        <v>1281.27</v>
      </c>
      <c r="F15" s="4" t="str">
        <f>VLOOKUP(A15,HOP!A:C,3,0)</f>
        <v>4245269</v>
      </c>
      <c r="G15" s="4">
        <f t="shared" si="0"/>
        <v>0</v>
      </c>
      <c r="H15" s="4" t="str">
        <f t="shared" si="1"/>
        <v>，4245269</v>
      </c>
      <c r="I15" s="4" t="str">
        <f>VLOOKUP(A15,HOP!A:U,21,0)</f>
        <v>直连</v>
      </c>
    </row>
    <row r="16" s="4" customFormat="1" spans="1:9">
      <c r="A16" s="5">
        <v>999228444386464</v>
      </c>
      <c r="B16" s="6">
        <v>45310</v>
      </c>
      <c r="C16" s="6">
        <v>45312</v>
      </c>
      <c r="D16" s="4">
        <v>3110.54</v>
      </c>
      <c r="E16" s="4" t="str">
        <f>VLOOKUP(A16,HOP!A:L,12,0)</f>
        <v>3110.54</v>
      </c>
      <c r="F16" s="4" t="str">
        <f>VLOOKUP(A16,HOP!A:C,3,0)</f>
        <v>4246490</v>
      </c>
      <c r="G16" s="4">
        <f t="shared" si="0"/>
        <v>0</v>
      </c>
      <c r="H16" s="4" t="str">
        <f t="shared" si="1"/>
        <v>，4246490</v>
      </c>
      <c r="I16" s="4" t="str">
        <f>VLOOKUP(A16,HOP!A:U,21,0)</f>
        <v>直连</v>
      </c>
    </row>
    <row r="17" s="4" customFormat="1" hidden="1" spans="1:9">
      <c r="A17" s="5">
        <v>999228446928594</v>
      </c>
      <c r="B17" s="6">
        <v>45309</v>
      </c>
      <c r="C17" s="6">
        <v>45312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999228561087704</v>
      </c>
      <c r="B18" s="6">
        <v>45309</v>
      </c>
      <c r="C18" s="6">
        <v>45312</v>
      </c>
      <c r="D18" s="4">
        <v>6595.43</v>
      </c>
      <c r="E18" s="4" t="str">
        <f>VLOOKUP(A18,HOP!A:L,12,0)</f>
        <v>6595.43</v>
      </c>
      <c r="F18" s="4" t="str">
        <f>VLOOKUP(A18,HOP!A:C,3,0)</f>
        <v>4294671</v>
      </c>
      <c r="G18" s="4">
        <f t="shared" si="0"/>
        <v>0</v>
      </c>
      <c r="H18" s="4" t="str">
        <f t="shared" si="1"/>
        <v>，4294671</v>
      </c>
      <c r="I18" s="4" t="str">
        <f>VLOOKUP(A18,HOP!A:U,21,0)</f>
        <v>直采</v>
      </c>
    </row>
    <row r="19" s="4" customFormat="1" spans="1:9">
      <c r="A19" s="5">
        <v>999228567647053</v>
      </c>
      <c r="B19" s="6">
        <v>45310</v>
      </c>
      <c r="C19" s="6">
        <v>45312</v>
      </c>
      <c r="D19" s="4">
        <v>446.98</v>
      </c>
      <c r="E19" s="4" t="str">
        <f>VLOOKUP(A19,HOP!A:L,12,0)</f>
        <v>446.98</v>
      </c>
      <c r="F19" s="4" t="str">
        <f>VLOOKUP(A19,HOP!A:C,3,0)</f>
        <v>4296615</v>
      </c>
      <c r="G19" s="4">
        <f t="shared" si="0"/>
        <v>0</v>
      </c>
      <c r="H19" s="4" t="str">
        <f t="shared" si="1"/>
        <v>，4296615</v>
      </c>
      <c r="I19" s="4" t="str">
        <f>VLOOKUP(A19,HOP!A:U,21,0)</f>
        <v>直连</v>
      </c>
    </row>
    <row r="20" s="4" customFormat="1" hidden="1" spans="1:9">
      <c r="A20" s="5">
        <v>999228572926081</v>
      </c>
      <c r="B20" s="6">
        <v>45310</v>
      </c>
      <c r="C20" s="6">
        <v>45312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999228574656830</v>
      </c>
      <c r="B21" s="6">
        <v>45310</v>
      </c>
      <c r="C21" s="6">
        <v>45312</v>
      </c>
      <c r="D21" s="4">
        <v>3581.32</v>
      </c>
      <c r="E21" s="4" t="str">
        <f>VLOOKUP(A21,HOP!A:L,12,0)</f>
        <v>3581.32</v>
      </c>
      <c r="F21" s="4" t="str">
        <f>VLOOKUP(A21,HOP!A:C,3,0)</f>
        <v>4301158</v>
      </c>
      <c r="G21" s="4">
        <f t="shared" si="0"/>
        <v>0</v>
      </c>
      <c r="H21" s="4" t="str">
        <f t="shared" si="1"/>
        <v>，4301158</v>
      </c>
      <c r="I21" s="4" t="str">
        <f>VLOOKUP(A21,HOP!A:U,21,0)</f>
        <v>直采</v>
      </c>
    </row>
    <row r="22" s="4" customFormat="1" hidden="1" spans="1:9">
      <c r="A22" s="5">
        <v>999228591109363</v>
      </c>
      <c r="B22" s="6">
        <v>45310</v>
      </c>
      <c r="C22" s="6">
        <v>45312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999229338893163</v>
      </c>
      <c r="B23" s="6">
        <v>45310</v>
      </c>
      <c r="C23" s="6">
        <v>45312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999229414103317</v>
      </c>
      <c r="B24" s="6">
        <v>45311</v>
      </c>
      <c r="C24" s="6">
        <v>45312</v>
      </c>
      <c r="D24" s="4">
        <v>2544.74</v>
      </c>
      <c r="E24" s="4" t="str">
        <f>VLOOKUP(A24,HOP!A:L,12,0)</f>
        <v>2544.74</v>
      </c>
      <c r="F24" s="4" t="str">
        <f>VLOOKUP(A24,HOP!A:C,3,0)</f>
        <v>4472804</v>
      </c>
      <c r="G24" s="4">
        <f t="shared" si="0"/>
        <v>0</v>
      </c>
      <c r="H24" s="4" t="str">
        <f t="shared" si="1"/>
        <v>，4472804</v>
      </c>
      <c r="I24" s="4" t="str">
        <f>VLOOKUP(A24,HOP!A:U,21,0)</f>
        <v>直采</v>
      </c>
    </row>
    <row r="25" s="4" customFormat="1" spans="1:9">
      <c r="A25" s="5">
        <v>999229600672094</v>
      </c>
      <c r="B25" s="6">
        <v>45311</v>
      </c>
      <c r="C25" s="6">
        <v>45312</v>
      </c>
      <c r="D25" s="4">
        <v>582.03</v>
      </c>
      <c r="E25" s="4" t="str">
        <f>VLOOKUP(A25,HOP!A:L,12,0)</f>
        <v>582.03</v>
      </c>
      <c r="F25" s="4" t="str">
        <f>VLOOKUP(A25,HOP!A:C,3,0)</f>
        <v>4577342</v>
      </c>
      <c r="G25" s="4">
        <f t="shared" si="0"/>
        <v>0</v>
      </c>
      <c r="H25" s="4" t="str">
        <f t="shared" si="1"/>
        <v>，4577342</v>
      </c>
      <c r="I25" s="4" t="str">
        <f>VLOOKUP(A25,HOP!A:U,21,0)</f>
        <v>直采</v>
      </c>
    </row>
    <row r="26" s="4" customFormat="1" spans="1:9">
      <c r="A26" s="5">
        <v>999229600978386</v>
      </c>
      <c r="B26" s="6">
        <v>45311</v>
      </c>
      <c r="C26" s="6">
        <v>45312</v>
      </c>
      <c r="D26" s="4">
        <v>1989.77</v>
      </c>
      <c r="E26" s="4" t="str">
        <f>VLOOKUP(A26,HOP!A:L,12,0)</f>
        <v>1989.77</v>
      </c>
      <c r="F26" s="4" t="str">
        <f>VLOOKUP(A26,HOP!A:C,3,0)</f>
        <v>4577409</v>
      </c>
      <c r="G26" s="4">
        <f t="shared" si="0"/>
        <v>0</v>
      </c>
      <c r="H26" s="4" t="str">
        <f t="shared" si="1"/>
        <v>，4577409</v>
      </c>
      <c r="I26" s="4" t="str">
        <f>VLOOKUP(A26,HOP!A:U,21,0)</f>
        <v>直采</v>
      </c>
    </row>
    <row r="27" s="4" customFormat="1" spans="1:9">
      <c r="A27" s="5">
        <v>999229684113677</v>
      </c>
      <c r="B27" s="6">
        <v>45310</v>
      </c>
      <c r="C27" s="6">
        <v>45312</v>
      </c>
      <c r="D27" s="4">
        <v>859.63</v>
      </c>
      <c r="E27" s="4" t="str">
        <f>VLOOKUP(A27,HOP!A:L,12,0)</f>
        <v>859.63</v>
      </c>
      <c r="F27" s="4" t="str">
        <f>VLOOKUP(A27,HOP!A:C,3,0)</f>
        <v>4589828</v>
      </c>
      <c r="G27" s="4">
        <f t="shared" si="0"/>
        <v>0</v>
      </c>
      <c r="H27" s="4" t="str">
        <f t="shared" si="1"/>
        <v>，4589828</v>
      </c>
      <c r="I27" s="4" t="str">
        <f>VLOOKUP(A27,HOP!A:U,21,0)</f>
        <v>直采</v>
      </c>
    </row>
    <row r="30" spans="4:4">
      <c r="D30" s="4">
        <f>SUM(D2:D29)</f>
        <v>44590.38</v>
      </c>
    </row>
    <row r="32" spans="4:4">
      <c r="D32" s="4" t="s">
        <v>176</v>
      </c>
    </row>
    <row r="35" spans="1:3">
      <c r="A35" s="4" t="s">
        <v>177</v>
      </c>
      <c r="C35" s="4">
        <v>16152.92</v>
      </c>
    </row>
    <row r="36" spans="1:3">
      <c r="A36" s="4" t="s">
        <v>178</v>
      </c>
      <c r="C36" s="4">
        <v>28437.46</v>
      </c>
    </row>
    <row r="37" spans="1:3">
      <c r="A37" s="4" t="s">
        <v>179</v>
      </c>
      <c r="C37" s="4">
        <f>SUBTOTAL(9,C35:C36)</f>
        <v>44590.38</v>
      </c>
    </row>
  </sheetData>
  <autoFilter ref="A1:XFD32">
    <filterColumn colId="3">
      <filters blank="1">
        <filter val="6595.43"/>
        <filter val="44590.38 HKD"/>
        <filter val="1293.84"/>
        <filter val="4206.06"/>
        <filter val="446.98"/>
        <filter val="3581.32"/>
        <filter val="3904.72"/>
        <filter val="859.63"/>
        <filter val="2544.74"/>
        <filter val="5009.76"/>
        <filter val="1989.77"/>
        <filter val="44590.38"/>
        <filter val="172.33"/>
        <filter val="1281.27"/>
        <filter val="582.03"/>
        <filter val="3110.54"/>
        <filter val="9011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  <c r="V1" s="2" t="s">
        <v>198</v>
      </c>
    </row>
    <row r="2" s="1" customFormat="1" spans="1:22">
      <c r="A2" s="3">
        <v>999225537787920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203</v>
      </c>
      <c r="G2" s="1" t="s">
        <v>204</v>
      </c>
      <c r="H2" s="1" t="s">
        <v>205</v>
      </c>
      <c r="I2" s="1" t="s">
        <v>206</v>
      </c>
      <c r="J2" s="1" t="s">
        <v>30</v>
      </c>
      <c r="K2" s="1" t="s">
        <v>207</v>
      </c>
      <c r="L2" s="1" t="s">
        <v>207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  <c r="U2" s="1" t="s">
        <v>215</v>
      </c>
      <c r="V2" s="1" t="s">
        <v>216</v>
      </c>
    </row>
    <row r="3" s="1" customFormat="1" spans="1:22">
      <c r="A3" s="3">
        <v>999226927297149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  <c r="G3" s="1" t="s">
        <v>204</v>
      </c>
      <c r="H3" s="1" t="s">
        <v>205</v>
      </c>
      <c r="I3" s="1" t="s">
        <v>222</v>
      </c>
      <c r="J3" s="1" t="s">
        <v>30</v>
      </c>
      <c r="K3" s="1" t="s">
        <v>223</v>
      </c>
      <c r="L3" s="1" t="s">
        <v>223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211</v>
      </c>
      <c r="R3" s="1" t="s">
        <v>224</v>
      </c>
      <c r="S3" s="1" t="s">
        <v>213</v>
      </c>
      <c r="T3" s="1" t="s">
        <v>214</v>
      </c>
      <c r="U3" s="1" t="s">
        <v>215</v>
      </c>
      <c r="V3" s="1" t="s">
        <v>225</v>
      </c>
    </row>
    <row r="4" s="1" customFormat="1" spans="1:22">
      <c r="A4" s="3">
        <v>999228293785634</v>
      </c>
      <c r="B4" s="1" t="s">
        <v>226</v>
      </c>
      <c r="C4" s="1" t="s">
        <v>227</v>
      </c>
      <c r="D4" s="1" t="s">
        <v>228</v>
      </c>
      <c r="E4" s="1" t="s">
        <v>229</v>
      </c>
      <c r="F4" s="1" t="s">
        <v>221</v>
      </c>
      <c r="G4" s="1" t="s">
        <v>204</v>
      </c>
      <c r="H4" s="1" t="s">
        <v>205</v>
      </c>
      <c r="I4" s="1" t="s">
        <v>230</v>
      </c>
      <c r="J4" s="1" t="s">
        <v>30</v>
      </c>
      <c r="K4" s="1" t="s">
        <v>231</v>
      </c>
      <c r="L4" s="1" t="s">
        <v>231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211</v>
      </c>
      <c r="R4" s="1" t="s">
        <v>232</v>
      </c>
      <c r="S4" s="1" t="s">
        <v>213</v>
      </c>
      <c r="T4" s="1" t="s">
        <v>214</v>
      </c>
      <c r="U4" s="1" t="s">
        <v>215</v>
      </c>
      <c r="V4" s="1" t="s">
        <v>233</v>
      </c>
    </row>
    <row r="5" s="1" customFormat="1" spans="1:22">
      <c r="A5" s="3">
        <v>999228320186753</v>
      </c>
      <c r="B5" s="1" t="s">
        <v>234</v>
      </c>
      <c r="C5" s="1" t="s">
        <v>235</v>
      </c>
      <c r="D5" s="1" t="s">
        <v>236</v>
      </c>
      <c r="E5" s="1" t="s">
        <v>237</v>
      </c>
      <c r="F5" s="1" t="s">
        <v>238</v>
      </c>
      <c r="G5" s="1" t="s">
        <v>204</v>
      </c>
      <c r="H5" s="1" t="s">
        <v>205</v>
      </c>
      <c r="I5" s="1" t="s">
        <v>239</v>
      </c>
      <c r="J5" s="1" t="s">
        <v>30</v>
      </c>
      <c r="K5" s="1" t="s">
        <v>240</v>
      </c>
      <c r="L5" s="1" t="s">
        <v>240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211</v>
      </c>
      <c r="R5" s="1" t="s">
        <v>241</v>
      </c>
      <c r="S5" s="1" t="s">
        <v>213</v>
      </c>
      <c r="T5" s="1" t="s">
        <v>214</v>
      </c>
      <c r="U5" s="1" t="s">
        <v>215</v>
      </c>
      <c r="V5" s="1" t="s">
        <v>242</v>
      </c>
    </row>
    <row r="6" s="1" customFormat="1" spans="1:22">
      <c r="A6" s="3">
        <v>999228362871046</v>
      </c>
      <c r="B6" s="1" t="s">
        <v>243</v>
      </c>
      <c r="C6" s="1" t="s">
        <v>244</v>
      </c>
      <c r="D6" s="1" t="s">
        <v>245</v>
      </c>
      <c r="E6" s="1" t="s">
        <v>246</v>
      </c>
      <c r="F6" s="1" t="s">
        <v>247</v>
      </c>
      <c r="G6" s="1" t="s">
        <v>204</v>
      </c>
      <c r="H6" s="1" t="s">
        <v>205</v>
      </c>
      <c r="I6" s="1" t="s">
        <v>248</v>
      </c>
      <c r="J6" s="1" t="s">
        <v>30</v>
      </c>
      <c r="K6" s="1" t="s">
        <v>249</v>
      </c>
      <c r="L6" s="1" t="s">
        <v>249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211</v>
      </c>
      <c r="R6" s="1" t="s">
        <v>250</v>
      </c>
      <c r="S6" s="1" t="s">
        <v>213</v>
      </c>
      <c r="T6" s="1" t="s">
        <v>214</v>
      </c>
      <c r="U6" s="1" t="s">
        <v>215</v>
      </c>
      <c r="V6" s="1" t="s">
        <v>251</v>
      </c>
    </row>
    <row r="7" s="1" customFormat="1" spans="1:22">
      <c r="A7" s="3">
        <v>999228433832310</v>
      </c>
      <c r="B7" s="1" t="s">
        <v>252</v>
      </c>
      <c r="C7" s="1" t="s">
        <v>253</v>
      </c>
      <c r="D7" s="1" t="s">
        <v>254</v>
      </c>
      <c r="E7" s="1" t="s">
        <v>255</v>
      </c>
      <c r="F7" s="1" t="s">
        <v>238</v>
      </c>
      <c r="G7" s="1" t="s">
        <v>204</v>
      </c>
      <c r="H7" s="1" t="s">
        <v>205</v>
      </c>
      <c r="I7" s="1" t="s">
        <v>256</v>
      </c>
      <c r="J7" s="1" t="s">
        <v>30</v>
      </c>
      <c r="K7" s="1" t="s">
        <v>257</v>
      </c>
      <c r="L7" s="1" t="s">
        <v>257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211</v>
      </c>
      <c r="R7" s="1" t="s">
        <v>258</v>
      </c>
      <c r="S7" s="1" t="s">
        <v>213</v>
      </c>
      <c r="T7" s="1" t="s">
        <v>214</v>
      </c>
      <c r="U7" s="1" t="s">
        <v>215</v>
      </c>
      <c r="V7" s="1" t="s">
        <v>233</v>
      </c>
    </row>
    <row r="8" s="1" customFormat="1" spans="1:22">
      <c r="A8" s="3">
        <v>999228443528902</v>
      </c>
      <c r="B8" s="1" t="s">
        <v>259</v>
      </c>
      <c r="C8" s="1" t="s">
        <v>260</v>
      </c>
      <c r="D8" s="1" t="s">
        <v>261</v>
      </c>
      <c r="E8" s="1" t="s">
        <v>262</v>
      </c>
      <c r="F8" s="1" t="s">
        <v>221</v>
      </c>
      <c r="G8" s="1" t="s">
        <v>204</v>
      </c>
      <c r="H8" s="1" t="s">
        <v>205</v>
      </c>
      <c r="I8" s="1" t="s">
        <v>263</v>
      </c>
      <c r="J8" s="1" t="s">
        <v>30</v>
      </c>
      <c r="K8" s="1" t="s">
        <v>264</v>
      </c>
      <c r="L8" s="1" t="s">
        <v>264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211</v>
      </c>
      <c r="R8" s="1" t="s">
        <v>265</v>
      </c>
      <c r="S8" s="1" t="s">
        <v>213</v>
      </c>
      <c r="T8" s="1" t="s">
        <v>214</v>
      </c>
      <c r="U8" s="1" t="s">
        <v>215</v>
      </c>
      <c r="V8" s="1" t="s">
        <v>251</v>
      </c>
    </row>
    <row r="9" s="1" customFormat="1" spans="1:22">
      <c r="A9" s="3">
        <v>999228444386464</v>
      </c>
      <c r="B9" s="1" t="s">
        <v>259</v>
      </c>
      <c r="C9" s="1" t="s">
        <v>266</v>
      </c>
      <c r="D9" s="1" t="s">
        <v>254</v>
      </c>
      <c r="E9" s="1" t="s">
        <v>267</v>
      </c>
      <c r="F9" s="1" t="s">
        <v>238</v>
      </c>
      <c r="G9" s="1" t="s">
        <v>204</v>
      </c>
      <c r="H9" s="1" t="s">
        <v>205</v>
      </c>
      <c r="I9" s="1" t="s">
        <v>268</v>
      </c>
      <c r="J9" s="1" t="s">
        <v>30</v>
      </c>
      <c r="K9" s="1" t="s">
        <v>269</v>
      </c>
      <c r="L9" s="1" t="s">
        <v>269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211</v>
      </c>
      <c r="R9" s="1" t="s">
        <v>270</v>
      </c>
      <c r="S9" s="1" t="s">
        <v>213</v>
      </c>
      <c r="T9" s="1" t="s">
        <v>214</v>
      </c>
      <c r="U9" s="1" t="s">
        <v>215</v>
      </c>
      <c r="V9" s="1" t="s">
        <v>233</v>
      </c>
    </row>
    <row r="10" s="1" customFormat="1" spans="1:22">
      <c r="A10" s="3">
        <v>999228561087704</v>
      </c>
      <c r="B10" s="1" t="s">
        <v>271</v>
      </c>
      <c r="C10" s="1" t="s">
        <v>272</v>
      </c>
      <c r="D10" s="1" t="s">
        <v>273</v>
      </c>
      <c r="E10" s="1" t="s">
        <v>274</v>
      </c>
      <c r="F10" s="1" t="s">
        <v>221</v>
      </c>
      <c r="G10" s="1" t="s">
        <v>204</v>
      </c>
      <c r="H10" s="1" t="s">
        <v>205</v>
      </c>
      <c r="I10" s="1" t="s">
        <v>275</v>
      </c>
      <c r="J10" s="1" t="s">
        <v>30</v>
      </c>
      <c r="K10" s="1" t="s">
        <v>276</v>
      </c>
      <c r="L10" s="1" t="s">
        <v>276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211</v>
      </c>
      <c r="R10" s="1" t="s">
        <v>277</v>
      </c>
      <c r="S10" s="1" t="s">
        <v>213</v>
      </c>
      <c r="T10" s="1" t="s">
        <v>214</v>
      </c>
      <c r="U10" s="1" t="s">
        <v>278</v>
      </c>
      <c r="V10" s="1" t="s">
        <v>279</v>
      </c>
    </row>
    <row r="11" s="1" customFormat="1" spans="1:22">
      <c r="A11" s="3">
        <v>999228567647053</v>
      </c>
      <c r="B11" s="1" t="s">
        <v>271</v>
      </c>
      <c r="C11" s="1" t="s">
        <v>280</v>
      </c>
      <c r="D11" s="1" t="s">
        <v>281</v>
      </c>
      <c r="E11" s="1" t="s">
        <v>282</v>
      </c>
      <c r="F11" s="1" t="s">
        <v>238</v>
      </c>
      <c r="G11" s="1" t="s">
        <v>204</v>
      </c>
      <c r="H11" s="1" t="s">
        <v>205</v>
      </c>
      <c r="I11" s="1" t="s">
        <v>283</v>
      </c>
      <c r="J11" s="1" t="s">
        <v>30</v>
      </c>
      <c r="K11" s="1" t="s">
        <v>284</v>
      </c>
      <c r="L11" s="1" t="s">
        <v>284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211</v>
      </c>
      <c r="R11" s="1" t="s">
        <v>285</v>
      </c>
      <c r="S11" s="1" t="s">
        <v>213</v>
      </c>
      <c r="T11" s="1" t="s">
        <v>214</v>
      </c>
      <c r="U11" s="1" t="s">
        <v>215</v>
      </c>
      <c r="V11" s="1" t="s">
        <v>251</v>
      </c>
    </row>
    <row r="12" s="1" customFormat="1" spans="1:22">
      <c r="A12" s="3">
        <v>999228574656830</v>
      </c>
      <c r="B12" s="1" t="s">
        <v>286</v>
      </c>
      <c r="C12" s="1" t="s">
        <v>287</v>
      </c>
      <c r="D12" s="1" t="s">
        <v>288</v>
      </c>
      <c r="E12" s="1" t="s">
        <v>289</v>
      </c>
      <c r="F12" s="1" t="s">
        <v>238</v>
      </c>
      <c r="G12" s="1" t="s">
        <v>204</v>
      </c>
      <c r="H12" s="1" t="s">
        <v>205</v>
      </c>
      <c r="I12" s="1" t="s">
        <v>290</v>
      </c>
      <c r="J12" s="1" t="s">
        <v>30</v>
      </c>
      <c r="K12" s="1" t="s">
        <v>291</v>
      </c>
      <c r="L12" s="1" t="s">
        <v>291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211</v>
      </c>
      <c r="R12" s="1" t="s">
        <v>292</v>
      </c>
      <c r="S12" s="1" t="s">
        <v>213</v>
      </c>
      <c r="T12" s="1" t="s">
        <v>214</v>
      </c>
      <c r="U12" s="1" t="s">
        <v>278</v>
      </c>
      <c r="V12" s="1" t="s">
        <v>293</v>
      </c>
    </row>
    <row r="13" s="1" customFormat="1" spans="1:22">
      <c r="A13" s="3">
        <v>999229414103317</v>
      </c>
      <c r="B13" s="1" t="s">
        <v>294</v>
      </c>
      <c r="C13" s="1" t="s">
        <v>295</v>
      </c>
      <c r="D13" s="1" t="s">
        <v>296</v>
      </c>
      <c r="E13" s="1" t="s">
        <v>297</v>
      </c>
      <c r="F13" s="1" t="s">
        <v>247</v>
      </c>
      <c r="G13" s="1" t="s">
        <v>204</v>
      </c>
      <c r="H13" s="1" t="s">
        <v>205</v>
      </c>
      <c r="I13" s="1" t="s">
        <v>298</v>
      </c>
      <c r="J13" s="1" t="s">
        <v>30</v>
      </c>
      <c r="K13" s="1" t="s">
        <v>299</v>
      </c>
      <c r="L13" s="1" t="s">
        <v>299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211</v>
      </c>
      <c r="R13" s="1" t="s">
        <v>300</v>
      </c>
      <c r="S13" s="1" t="s">
        <v>213</v>
      </c>
      <c r="T13" s="1" t="s">
        <v>214</v>
      </c>
      <c r="U13" s="1" t="s">
        <v>278</v>
      </c>
      <c r="V13" s="1" t="s">
        <v>279</v>
      </c>
    </row>
    <row r="14" s="1" customFormat="1" spans="1:22">
      <c r="A14" s="3">
        <v>999229600672094</v>
      </c>
      <c r="B14" s="1" t="s">
        <v>301</v>
      </c>
      <c r="C14" s="1" t="s">
        <v>302</v>
      </c>
      <c r="D14" s="1" t="s">
        <v>303</v>
      </c>
      <c r="E14" s="1" t="s">
        <v>304</v>
      </c>
      <c r="F14" s="1" t="s">
        <v>247</v>
      </c>
      <c r="G14" s="1" t="s">
        <v>204</v>
      </c>
      <c r="H14" s="1" t="s">
        <v>205</v>
      </c>
      <c r="I14" s="1" t="s">
        <v>305</v>
      </c>
      <c r="J14" s="1" t="s">
        <v>30</v>
      </c>
      <c r="K14" s="1" t="s">
        <v>306</v>
      </c>
      <c r="L14" s="1" t="s">
        <v>306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211</v>
      </c>
      <c r="R14" s="1" t="s">
        <v>307</v>
      </c>
      <c r="S14" s="1" t="s">
        <v>213</v>
      </c>
      <c r="T14" s="1" t="s">
        <v>214</v>
      </c>
      <c r="U14" s="1" t="s">
        <v>278</v>
      </c>
      <c r="V14" s="1" t="s">
        <v>293</v>
      </c>
    </row>
    <row r="15" s="1" customFormat="1" spans="1:22">
      <c r="A15" s="3">
        <v>999229600978386</v>
      </c>
      <c r="B15" s="1" t="s">
        <v>301</v>
      </c>
      <c r="C15" s="1" t="s">
        <v>308</v>
      </c>
      <c r="D15" s="1" t="s">
        <v>296</v>
      </c>
      <c r="E15" s="1" t="s">
        <v>309</v>
      </c>
      <c r="F15" s="1" t="s">
        <v>247</v>
      </c>
      <c r="G15" s="1" t="s">
        <v>204</v>
      </c>
      <c r="H15" s="1" t="s">
        <v>205</v>
      </c>
      <c r="I15" s="1" t="s">
        <v>310</v>
      </c>
      <c r="J15" s="1" t="s">
        <v>30</v>
      </c>
      <c r="K15" s="1" t="s">
        <v>311</v>
      </c>
      <c r="L15" s="1" t="s">
        <v>311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211</v>
      </c>
      <c r="R15" s="1" t="s">
        <v>312</v>
      </c>
      <c r="S15" s="1" t="s">
        <v>213</v>
      </c>
      <c r="T15" s="1" t="s">
        <v>214</v>
      </c>
      <c r="U15" s="1" t="s">
        <v>278</v>
      </c>
      <c r="V15" s="1" t="s">
        <v>279</v>
      </c>
    </row>
    <row r="16" s="1" customFormat="1" spans="1:22">
      <c r="A16" s="3">
        <v>999229684113677</v>
      </c>
      <c r="B16" s="1" t="s">
        <v>313</v>
      </c>
      <c r="C16" s="1" t="s">
        <v>314</v>
      </c>
      <c r="D16" s="1" t="s">
        <v>315</v>
      </c>
      <c r="E16" s="1" t="s">
        <v>316</v>
      </c>
      <c r="F16" s="1" t="s">
        <v>238</v>
      </c>
      <c r="G16" s="1" t="s">
        <v>204</v>
      </c>
      <c r="H16" s="1" t="s">
        <v>205</v>
      </c>
      <c r="I16" s="1" t="s">
        <v>317</v>
      </c>
      <c r="J16" s="1" t="s">
        <v>30</v>
      </c>
      <c r="K16" s="1" t="s">
        <v>318</v>
      </c>
      <c r="L16" s="1" t="s">
        <v>318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211</v>
      </c>
      <c r="R16" s="1" t="s">
        <v>319</v>
      </c>
      <c r="S16" s="1" t="s">
        <v>213</v>
      </c>
      <c r="T16" s="1" t="s">
        <v>214</v>
      </c>
      <c r="U16" s="1" t="s">
        <v>278</v>
      </c>
      <c r="V16" s="1" t="s">
        <v>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2024-01-24T01:44:56Z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3AB8CC177E214ED0943ED9BCC771972C_12</vt:lpwstr>
  </property>
</Properties>
</file>