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<sst xmlns="http://schemas.openxmlformats.org/spreadsheetml/2006/main" count="526" uniqueCount="190">
  <si>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</si>
  <si>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</si>
  <si>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</si>
  <si>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</si>
  <si>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</si>
  <si>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</si>
  <si>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</si>
  <si>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</si>
  <si>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</si>
  <si>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</si>
  <si>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</si>
  <si>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</si>
  <si>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</si>
  <si>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</si>
  <si>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</si>
  <si>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</si>
  <si>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</si>
  <si>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</si>
  <si>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</si>
  <si>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</si>
  <si>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</si>
  <si>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</si>
  <si>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</si>
  <si>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</si>
  <si>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</si>
  <si>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28339864109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</si>
  <si>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</si>
  <si>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</si>
  <si>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</si>
  <si>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</si>
  <si>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</si>
  <si>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WANG/XIAOJIA,Cai/Youning,Cai/Zhiyang</t>
  </si>
  <si>
    <t>CA363240126CNY</t>
  </si>
  <si>
    <t>未提现</t>
  </si>
  <si>
    <t>携程开票</t>
  </si>
  <si>
    <t xml:space="preserve">4203349	</t>
  </si>
  <si>
    <t xml:space="preserve">	</t>
  </si>
  <si>
    <t xml:space="preserve">999228496598909	</t>
  </si>
  <si>
    <t>梅花客房 (城市景观)(至少提前5天预订)(至少连住2晚及以上)&lt;双人入住&gt;&lt;内宾&gt;&lt;无早&gt;</t>
  </si>
  <si>
    <t>CHEN/CHUN</t>
  </si>
  <si>
    <t xml:space="preserve">4264514	</t>
  </si>
  <si>
    <t xml:space="preserve">999228773877387	</t>
  </si>
  <si>
    <t>[香港]香港九龙酒店(The Kowloon Hotel)(9826444)</t>
  </si>
  <si>
    <t>高级房（双人床）(至少提前5天预订)(至少连住2晚及以上)&lt;双人入住&gt;&lt;内宾&gt;&lt;无早&gt;</t>
  </si>
  <si>
    <t>FAN/MIN,XUE/JUAN,XIAO/GUANDI</t>
  </si>
  <si>
    <t xml:space="preserve">4349802	</t>
  </si>
  <si>
    <t xml:space="preserve">999229336691910	</t>
  </si>
  <si>
    <t>豪华房(至少提前5天预订)(至少连住2晚及以上)&lt;双人入住&gt;&lt;内宾&gt;&lt;无早&gt;</t>
  </si>
  <si>
    <t>CHEN/LIMING,LIU/ZEYUAN</t>
  </si>
  <si>
    <t xml:space="preserve">4389632	</t>
  </si>
  <si>
    <t xml:space="preserve">29339544853	</t>
  </si>
  <si>
    <t>JIANG/YUBIAO,HU/NA</t>
  </si>
  <si>
    <t xml:space="preserve">4394528	</t>
  </si>
  <si>
    <t xml:space="preserve">29340594183	</t>
  </si>
  <si>
    <t>WEI/XIAOLIU</t>
  </si>
  <si>
    <t xml:space="preserve">4395989	</t>
  </si>
  <si>
    <t xml:space="preserve">999229364894854	</t>
  </si>
  <si>
    <t>TAO/SAIHUAN,TAO/HAINING</t>
  </si>
  <si>
    <t xml:space="preserve">4417160	</t>
  </si>
  <si>
    <t xml:space="preserve">999229369776712	</t>
  </si>
  <si>
    <t>GU/YUE,FENG/YUJING</t>
  </si>
  <si>
    <t xml:space="preserve">4419121	</t>
  </si>
  <si>
    <t xml:space="preserve">999229379495917	</t>
  </si>
  <si>
    <t>WU/SHUYING</t>
  </si>
  <si>
    <t xml:space="preserve">4425757	</t>
  </si>
  <si>
    <t xml:space="preserve">999229389895658	</t>
  </si>
  <si>
    <t xml:space="preserve">999229430694877	</t>
  </si>
  <si>
    <t>CAI/MENG,LUO/X IAO HAN</t>
  </si>
  <si>
    <t xml:space="preserve">4495666	</t>
  </si>
  <si>
    <t xml:space="preserve">999229458146131	</t>
  </si>
  <si>
    <t>ZENG/TINGTING</t>
  </si>
  <si>
    <t xml:space="preserve">4532356	</t>
  </si>
  <si>
    <t xml:space="preserve">999229458154158	</t>
  </si>
  <si>
    <t>YE/TING</t>
  </si>
  <si>
    <t xml:space="preserve">4532367	</t>
  </si>
  <si>
    <t xml:space="preserve">999229459005467	</t>
  </si>
  <si>
    <t>SHEN/PING,YIN/JIA</t>
  </si>
  <si>
    <t xml:space="preserve">4533416	</t>
  </si>
  <si>
    <t xml:space="preserve">999229590718247	</t>
  </si>
  <si>
    <t>[梅州]梅州昌盛豪生大酒店(45834822)</t>
  </si>
  <si>
    <t>柚见汝——非遗大床房&lt;双人入住&gt;&lt;限量特惠&gt;&lt;单早&gt;</t>
  </si>
  <si>
    <t>樊华</t>
  </si>
  <si>
    <t xml:space="preserve">999229591437247	</t>
  </si>
  <si>
    <t>邓棋文</t>
  </si>
  <si>
    <t>，</t>
  </si>
  <si>
    <t>4417160 出账改8820RMB，入账不变，另建工单收款1500RMB（补款单999229389895658）</t>
  </si>
  <si>
    <t>直连</t>
  </si>
  <si>
    <t>202401101742190068</t>
  </si>
  <si>
    <t>202401101859110068</t>
  </si>
  <si>
    <t>A240126092239481</t>
  </si>
  <si>
    <t>房集：i240126092043 879.2元</t>
  </si>
  <si>
    <t>CNY / HKD 当前参考汇率: 1.088921315</t>
  </si>
  <si>
    <t>总计： 61564.2 CNY/
67038.57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</si>
  <si>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</si>
  <si>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</si>
  <si>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</si>
  <si>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</si>
  <si>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</si>
  <si>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</si>
  <si>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</si>
  <si>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</si>
  <si>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</si>
  <si>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</si>
  <si>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</si>
  <si>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</si>
  <si>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</si>
  <si>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</si>
  <si>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</si>
  <si>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</si>
  <si>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</si>
  <si>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</si>
  <si>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</si>
  <si>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</si>
  <si>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4533416</t>
  </si>
  <si>
    <t>香港九龙酒店</t>
  </si>
  <si>
    <t>SHEN PING,YIN JIA</t>
  </si>
  <si>
    <t>2024-01-09</t>
  </si>
  <si>
    <t>2024-01-11</t>
  </si>
  <si>
    <t>退房日周结</t>
  </si>
  <si>
    <t>3404.00</t>
  </si>
  <si>
    <t>RMB</t>
  </si>
  <si>
    <t>0</t>
  </si>
  <si>
    <t>0.00</t>
  </si>
  <si>
    <t>携程国内直连(DD)</t>
  </si>
  <si>
    <t>01.011249</t>
  </si>
  <si>
    <t>2024-01-02 15:09:23</t>
  </si>
  <si>
    <t>否</t>
  </si>
  <si>
    <t>汇智国际旅游发展有限公司</t>
  </si>
  <si>
    <t>中国</t>
  </si>
  <si>
    <t>4532367</t>
  </si>
  <si>
    <t>YE TING</t>
  </si>
  <si>
    <t>2024-01-07</t>
  </si>
  <si>
    <t>3684.00</t>
  </si>
  <si>
    <t>2024-01-02 14:21:00</t>
  </si>
  <si>
    <t>4532356</t>
  </si>
  <si>
    <t>ZENG TINGTING</t>
  </si>
  <si>
    <t>2024-01-02 14:20:03</t>
  </si>
  <si>
    <t>2023-12-26</t>
  </si>
  <si>
    <t>4495666</t>
  </si>
  <si>
    <t>CAI MENG,LUO X IAO HAN</t>
  </si>
  <si>
    <t>2024-01-05</t>
  </si>
  <si>
    <t>5016.00</t>
  </si>
  <si>
    <t>2023-12-29 16:55:57</t>
  </si>
  <si>
    <t>2023-12-12</t>
  </si>
  <si>
    <t>4425757</t>
  </si>
  <si>
    <t>WU SHUYING</t>
  </si>
  <si>
    <t>2024-01-08</t>
  </si>
  <si>
    <t>2226.00</t>
  </si>
  <si>
    <t>2023-12-13 09:04:13</t>
  </si>
  <si>
    <t>2023-12-11</t>
  </si>
  <si>
    <t>4419121</t>
  </si>
  <si>
    <t>GU YUE,FENG YUJING</t>
  </si>
  <si>
    <t>2023-12-12 09:27:45</t>
  </si>
  <si>
    <t>4417160</t>
  </si>
  <si>
    <t>TAO SAIHUAN,TAO HAINING</t>
  </si>
  <si>
    <t>2024-01-06</t>
  </si>
  <si>
    <t>7846.00</t>
  </si>
  <si>
    <t>9346.00</t>
  </si>
  <si>
    <t>1500</t>
  </si>
  <si>
    <t>2023-12-11 09:55:54</t>
  </si>
  <si>
    <t>2023-12-07</t>
  </si>
  <si>
    <t>4395989</t>
  </si>
  <si>
    <t>WEI XIAOLIU</t>
  </si>
  <si>
    <t>2944.00</t>
  </si>
  <si>
    <t>2023-12-07 15:50:03</t>
  </si>
  <si>
    <t>4394528</t>
  </si>
  <si>
    <t>JIANG YUBIAO,HU NA</t>
  </si>
  <si>
    <t>3923.00</t>
  </si>
  <si>
    <t>2023-12-07 14:51:17</t>
  </si>
  <si>
    <t>2023-12-06</t>
  </si>
  <si>
    <t>4389632</t>
  </si>
  <si>
    <t>CHEN LIMING,LIU ZEYUAN</t>
  </si>
  <si>
    <t>3504.00</t>
  </si>
  <si>
    <t>2023-12-07 14:57:55</t>
  </si>
  <si>
    <t>2023-11-29</t>
  </si>
  <si>
    <t>4349802</t>
  </si>
  <si>
    <t>FAN MIN,XUE JUAN,XIAO GUANDI</t>
  </si>
  <si>
    <t>6016.00</t>
  </si>
  <si>
    <t>2023-12-07 15:04:10</t>
  </si>
  <si>
    <t>2023-11-16</t>
  </si>
  <si>
    <t>4264514</t>
  </si>
  <si>
    <t>历山酒店</t>
  </si>
  <si>
    <t>CHEN CHUN</t>
  </si>
  <si>
    <t>3748.00</t>
  </si>
  <si>
    <t>2023-12-06 13:54:30</t>
  </si>
  <si>
    <t>2023-11-06</t>
  </si>
  <si>
    <t>4203349</t>
  </si>
  <si>
    <t>WANG XIAOJIA,Cai Youning,Cai Zhiyang</t>
  </si>
  <si>
    <t>11244.00</t>
  </si>
  <si>
    <t>2023-12-06 13:50:32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</si>
</sst>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14</xdr:col>
      <xdr:colOff>38100</xdr:colOff>
      <xdr:row>63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1536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45298</v>
      </c>
      <c r="G2" s="6">
        <v>45302</v>
      </c>
      <c r="H2" s="4">
        <v>3</v>
      </c>
      <c r="I2" s="4">
        <v>4</v>
      </c>
      <c r="J2" s="4">
        <v>12</v>
      </c>
      <c r="K2" s="4" t="s">
        <v>30</v>
      </c>
      <c r="L2" s="4">
        <v>11244</v>
      </c>
      <c r="M2" s="4">
        <v>11244</v>
      </c>
      <c r="N2" s="4" t="s">
        <v>31</v>
      </c>
      <c r="O2" s="4" t="s">
        <v>32</v>
      </c>
      <c r="P2" s="4" t="s">
        <v>33</v>
      </c>
      <c r="Q2" s="4">
        <v>0</v>
      </c>
      <c r="R2" s="8">
        <v>45236</v>
      </c>
      <c r="S2" s="6">
        <v>45317</v>
      </c>
      <c r="T2" s="4" t="s">
        <v>34</v>
      </c>
      <c r="U2" s="4">
        <v>11244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45298</v>
      </c>
      <c r="G3" s="6">
        <v>45302</v>
      </c>
      <c r="H3" s="4">
        <v>1</v>
      </c>
      <c r="I3" s="4">
        <v>4</v>
      </c>
      <c r="J3" s="4">
        <v>4</v>
      </c>
      <c r="K3" s="4" t="s">
        <v>30</v>
      </c>
      <c r="L3" s="4">
        <v>3748</v>
      </c>
      <c r="M3" s="4">
        <v>3748</v>
      </c>
      <c r="N3" s="4" t="s">
        <v>39</v>
      </c>
      <c r="O3" s="4" t="s">
        <v>32</v>
      </c>
      <c r="P3" s="4" t="s">
        <v>33</v>
      </c>
      <c r="Q3" s="4">
        <v>0</v>
      </c>
      <c r="R3" s="8">
        <v>45246.0000115741</v>
      </c>
      <c r="S3" s="6">
        <v>45317</v>
      </c>
      <c r="T3" s="4" t="s">
        <v>34</v>
      </c>
      <c r="U3" s="4">
        <v>3748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45298</v>
      </c>
      <c r="G4" s="6">
        <v>45302</v>
      </c>
      <c r="H4" s="4">
        <v>2</v>
      </c>
      <c r="I4" s="4">
        <v>4</v>
      </c>
      <c r="J4" s="4">
        <v>8</v>
      </c>
      <c r="K4" s="4" t="s">
        <v>30</v>
      </c>
      <c r="L4" s="4">
        <v>6016</v>
      </c>
      <c r="M4" s="4">
        <v>6016</v>
      </c>
      <c r="N4" s="4" t="s">
        <v>44</v>
      </c>
      <c r="O4" s="4" t="s">
        <v>32</v>
      </c>
      <c r="P4" s="4" t="s">
        <v>33</v>
      </c>
      <c r="Q4" s="4">
        <v>0</v>
      </c>
      <c r="R4" s="8">
        <v>45259</v>
      </c>
      <c r="S4" s="6">
        <v>45317</v>
      </c>
      <c r="T4" s="4" t="s">
        <v>34</v>
      </c>
      <c r="U4" s="4">
        <v>6016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45298</v>
      </c>
      <c r="G5" s="6">
        <v>45302</v>
      </c>
      <c r="H5" s="4">
        <v>1</v>
      </c>
      <c r="I5" s="4">
        <v>4</v>
      </c>
      <c r="J5" s="4">
        <v>4</v>
      </c>
      <c r="K5" s="4" t="s">
        <v>30</v>
      </c>
      <c r="L5" s="4">
        <v>3504</v>
      </c>
      <c r="M5" s="4">
        <v>3504</v>
      </c>
      <c r="N5" s="4" t="s">
        <v>48</v>
      </c>
      <c r="O5" s="4" t="s">
        <v>32</v>
      </c>
      <c r="P5" s="4" t="s">
        <v>33</v>
      </c>
      <c r="Q5" s="4">
        <v>0</v>
      </c>
      <c r="R5" s="8">
        <v>45266.0000115741</v>
      </c>
      <c r="S5" s="6">
        <v>45317</v>
      </c>
      <c r="T5" s="4" t="s">
        <v>34</v>
      </c>
      <c r="U5" s="4">
        <v>3504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45297</v>
      </c>
      <c r="G6" s="6">
        <v>45302</v>
      </c>
      <c r="H6" s="4">
        <v>1</v>
      </c>
      <c r="I6" s="4">
        <v>5</v>
      </c>
      <c r="J6" s="4">
        <v>5</v>
      </c>
      <c r="K6" s="4" t="s">
        <v>30</v>
      </c>
      <c r="L6" s="4">
        <v>3923</v>
      </c>
      <c r="M6" s="4">
        <v>3923</v>
      </c>
      <c r="N6" s="4" t="s">
        <v>51</v>
      </c>
      <c r="O6" s="4" t="s">
        <v>32</v>
      </c>
      <c r="P6" s="4" t="s">
        <v>33</v>
      </c>
      <c r="Q6" s="4">
        <v>0</v>
      </c>
      <c r="R6" s="8">
        <v>45267.0000115741</v>
      </c>
      <c r="S6" s="6">
        <v>45317</v>
      </c>
      <c r="T6" s="4" t="s">
        <v>34</v>
      </c>
      <c r="U6" s="4">
        <v>3923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42</v>
      </c>
      <c r="E7" s="4" t="s">
        <v>43</v>
      </c>
      <c r="F7" s="6">
        <v>45298</v>
      </c>
      <c r="G7" s="6">
        <v>45302</v>
      </c>
      <c r="H7" s="4">
        <v>1</v>
      </c>
      <c r="I7" s="4">
        <v>4</v>
      </c>
      <c r="J7" s="4">
        <v>4</v>
      </c>
      <c r="K7" s="4" t="s">
        <v>30</v>
      </c>
      <c r="L7" s="4">
        <v>2944</v>
      </c>
      <c r="M7" s="4">
        <v>2944</v>
      </c>
      <c r="N7" s="4" t="s">
        <v>54</v>
      </c>
      <c r="O7" s="4" t="s">
        <v>32</v>
      </c>
      <c r="P7" s="4" t="s">
        <v>33</v>
      </c>
      <c r="Q7" s="4">
        <v>0</v>
      </c>
      <c r="R7" s="8">
        <v>45267</v>
      </c>
      <c r="S7" s="6">
        <v>45317</v>
      </c>
      <c r="T7" s="4" t="s">
        <v>34</v>
      </c>
      <c r="U7" s="4">
        <v>2944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45297</v>
      </c>
      <c r="G8" s="6">
        <v>45302</v>
      </c>
      <c r="H8" s="4">
        <v>2</v>
      </c>
      <c r="I8" s="4">
        <v>5</v>
      </c>
      <c r="J8" s="4">
        <v>10</v>
      </c>
      <c r="K8" s="4" t="s">
        <v>30</v>
      </c>
      <c r="L8" s="4">
        <v>7846</v>
      </c>
      <c r="M8" s="4">
        <v>7846</v>
      </c>
      <c r="N8" s="4" t="s">
        <v>57</v>
      </c>
      <c r="O8" s="4" t="s">
        <v>32</v>
      </c>
      <c r="P8" s="4" t="s">
        <v>33</v>
      </c>
      <c r="Q8" s="4">
        <v>0</v>
      </c>
      <c r="R8" s="8">
        <v>45271.0000115741</v>
      </c>
      <c r="S8" s="6">
        <v>45317</v>
      </c>
      <c r="T8" s="4" t="s">
        <v>34</v>
      </c>
      <c r="U8" s="4">
        <v>7846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42</v>
      </c>
      <c r="E9" s="4" t="s">
        <v>43</v>
      </c>
      <c r="F9" s="6">
        <v>45299</v>
      </c>
      <c r="G9" s="6">
        <v>45302</v>
      </c>
      <c r="H9" s="4">
        <v>1</v>
      </c>
      <c r="I9" s="4">
        <v>3</v>
      </c>
      <c r="J9" s="4">
        <v>3</v>
      </c>
      <c r="K9" s="4" t="s">
        <v>30</v>
      </c>
      <c r="L9" s="4">
        <v>2226</v>
      </c>
      <c r="M9" s="4">
        <v>2226</v>
      </c>
      <c r="N9" s="4" t="s">
        <v>60</v>
      </c>
      <c r="O9" s="4" t="s">
        <v>32</v>
      </c>
      <c r="P9" s="4" t="s">
        <v>33</v>
      </c>
      <c r="Q9" s="4">
        <v>0</v>
      </c>
      <c r="R9" s="8">
        <v>45271</v>
      </c>
      <c r="S9" s="6">
        <v>45317</v>
      </c>
      <c r="T9" s="4" t="s">
        <v>34</v>
      </c>
      <c r="U9" s="4">
        <v>2226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42</v>
      </c>
      <c r="E10" s="4" t="s">
        <v>43</v>
      </c>
      <c r="F10" s="6">
        <v>45299</v>
      </c>
      <c r="G10" s="6">
        <v>45302</v>
      </c>
      <c r="H10" s="4">
        <v>1</v>
      </c>
      <c r="I10" s="4">
        <v>3</v>
      </c>
      <c r="J10" s="4">
        <v>3</v>
      </c>
      <c r="K10" s="4" t="s">
        <v>30</v>
      </c>
      <c r="L10" s="4">
        <v>2226</v>
      </c>
      <c r="M10" s="4">
        <v>2226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45272.0000115741</v>
      </c>
      <c r="S10" s="6">
        <v>45317</v>
      </c>
      <c r="T10" s="4" t="s">
        <v>34</v>
      </c>
      <c r="U10" s="4">
        <v>2226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42</v>
      </c>
      <c r="E11" s="4" t="s">
        <v>43</v>
      </c>
      <c r="F11" s="6">
        <v>45297</v>
      </c>
      <c r="G11" s="6">
        <v>45302</v>
      </c>
      <c r="H11" s="4">
        <v>2</v>
      </c>
      <c r="I11" s="4">
        <v>5</v>
      </c>
      <c r="J11" s="4">
        <v>10</v>
      </c>
      <c r="K11" s="4" t="s">
        <v>30</v>
      </c>
      <c r="L11" s="4">
        <v>1500</v>
      </c>
      <c r="M11" s="4">
        <v>1500</v>
      </c>
      <c r="N11" s="4" t="s">
        <v>57</v>
      </c>
      <c r="O11" s="4" t="s">
        <v>32</v>
      </c>
      <c r="P11" s="4" t="s">
        <v>33</v>
      </c>
      <c r="Q11" s="4">
        <v>0</v>
      </c>
      <c r="R11" s="8">
        <v>45275.0000115741</v>
      </c>
      <c r="S11" s="6">
        <v>45317</v>
      </c>
      <c r="T11" s="4" t="s">
        <v>34</v>
      </c>
      <c r="U11" s="4">
        <v>1500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42</v>
      </c>
      <c r="E12" s="4" t="s">
        <v>43</v>
      </c>
      <c r="F12" s="6">
        <v>45296</v>
      </c>
      <c r="G12" s="6">
        <v>45302</v>
      </c>
      <c r="H12" s="4">
        <v>1</v>
      </c>
      <c r="I12" s="4">
        <v>6</v>
      </c>
      <c r="J12" s="4">
        <v>6</v>
      </c>
      <c r="K12" s="4" t="s">
        <v>30</v>
      </c>
      <c r="L12" s="4">
        <v>5016</v>
      </c>
      <c r="M12" s="4">
        <v>5016</v>
      </c>
      <c r="N12" s="4" t="s">
        <v>67</v>
      </c>
      <c r="O12" s="4" t="s">
        <v>32</v>
      </c>
      <c r="P12" s="4" t="s">
        <v>33</v>
      </c>
      <c r="Q12" s="4">
        <v>0</v>
      </c>
      <c r="R12" s="8">
        <v>45286</v>
      </c>
      <c r="S12" s="6">
        <v>45317</v>
      </c>
      <c r="T12" s="4" t="s">
        <v>34</v>
      </c>
      <c r="U12" s="4">
        <v>5016</v>
      </c>
      <c r="V12" s="4">
        <v>0</v>
      </c>
      <c r="W12" s="4">
        <v>0</v>
      </c>
      <c r="X12" s="4" t="s">
        <v>68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42</v>
      </c>
      <c r="E13" s="4" t="s">
        <v>43</v>
      </c>
      <c r="F13" s="6">
        <v>45298</v>
      </c>
      <c r="G13" s="6">
        <v>45302</v>
      </c>
      <c r="H13" s="4">
        <v>1</v>
      </c>
      <c r="I13" s="4">
        <v>4</v>
      </c>
      <c r="J13" s="4">
        <v>4</v>
      </c>
      <c r="K13" s="4" t="s">
        <v>30</v>
      </c>
      <c r="L13" s="4">
        <v>3404</v>
      </c>
      <c r="M13" s="4">
        <v>3404</v>
      </c>
      <c r="N13" s="4" t="s">
        <v>70</v>
      </c>
      <c r="O13" s="4" t="s">
        <v>32</v>
      </c>
      <c r="P13" s="4" t="s">
        <v>33</v>
      </c>
      <c r="Q13" s="4">
        <v>0</v>
      </c>
      <c r="R13" s="8">
        <v>45293</v>
      </c>
      <c r="S13" s="6">
        <v>45317</v>
      </c>
      <c r="T13" s="4" t="s">
        <v>34</v>
      </c>
      <c r="U13" s="4">
        <v>3404</v>
      </c>
      <c r="V13" s="4">
        <v>0</v>
      </c>
      <c r="W13" s="4">
        <v>0</v>
      </c>
      <c r="X13" s="4" t="s">
        <v>71</v>
      </c>
      <c r="Y13" s="4" t="s">
        <v>36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42</v>
      </c>
      <c r="E14" s="4" t="s">
        <v>47</v>
      </c>
      <c r="F14" s="6">
        <v>45298</v>
      </c>
      <c r="G14" s="6">
        <v>45302</v>
      </c>
      <c r="H14" s="4">
        <v>1</v>
      </c>
      <c r="I14" s="4">
        <v>4</v>
      </c>
      <c r="J14" s="4">
        <v>4</v>
      </c>
      <c r="K14" s="4" t="s">
        <v>30</v>
      </c>
      <c r="L14" s="4">
        <v>3684</v>
      </c>
      <c r="M14" s="4">
        <v>3684</v>
      </c>
      <c r="N14" s="4" t="s">
        <v>73</v>
      </c>
      <c r="O14" s="4" t="s">
        <v>32</v>
      </c>
      <c r="P14" s="4" t="s">
        <v>33</v>
      </c>
      <c r="Q14" s="4">
        <v>0</v>
      </c>
      <c r="R14" s="8">
        <v>45293</v>
      </c>
      <c r="S14" s="6">
        <v>45317</v>
      </c>
      <c r="T14" s="4" t="s">
        <v>34</v>
      </c>
      <c r="U14" s="4">
        <v>3684</v>
      </c>
      <c r="V14" s="4">
        <v>0</v>
      </c>
      <c r="W14" s="4">
        <v>0</v>
      </c>
      <c r="X14" s="4" t="s">
        <v>74</v>
      </c>
      <c r="Y14" s="4" t="s">
        <v>36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42</v>
      </c>
      <c r="E15" s="4" t="s">
        <v>43</v>
      </c>
      <c r="F15" s="6">
        <v>45300</v>
      </c>
      <c r="G15" s="6">
        <v>45302</v>
      </c>
      <c r="H15" s="4">
        <v>2</v>
      </c>
      <c r="I15" s="4">
        <v>2</v>
      </c>
      <c r="J15" s="4">
        <v>4</v>
      </c>
      <c r="K15" s="4" t="s">
        <v>30</v>
      </c>
      <c r="L15" s="4">
        <v>3404</v>
      </c>
      <c r="M15" s="4">
        <v>3404</v>
      </c>
      <c r="N15" s="4" t="s">
        <v>76</v>
      </c>
      <c r="O15" s="4" t="s">
        <v>32</v>
      </c>
      <c r="P15" s="4" t="s">
        <v>33</v>
      </c>
      <c r="Q15" s="4">
        <v>0</v>
      </c>
      <c r="R15" s="8">
        <v>45293</v>
      </c>
      <c r="S15" s="6">
        <v>45317</v>
      </c>
      <c r="T15" s="4" t="s">
        <v>34</v>
      </c>
      <c r="U15" s="4">
        <v>3404</v>
      </c>
      <c r="V15" s="4">
        <v>0</v>
      </c>
      <c r="W15" s="4">
        <v>0</v>
      </c>
      <c r="X15" s="4" t="s">
        <v>77</v>
      </c>
      <c r="Y15" s="4" t="s">
        <v>36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80</v>
      </c>
      <c r="F16" s="6">
        <v>45301</v>
      </c>
      <c r="G16" s="6">
        <v>45302</v>
      </c>
      <c r="H16" s="4">
        <v>1</v>
      </c>
      <c r="I16" s="4">
        <v>1</v>
      </c>
      <c r="J16" s="4">
        <v>1</v>
      </c>
      <c r="K16" s="4" t="s">
        <v>30</v>
      </c>
      <c r="L16" s="4">
        <v>439.6</v>
      </c>
      <c r="M16" s="4">
        <v>439.6</v>
      </c>
      <c r="N16" s="4" t="s">
        <v>81</v>
      </c>
      <c r="O16" s="4" t="s">
        <v>32</v>
      </c>
      <c r="P16" s="4" t="s">
        <v>33</v>
      </c>
      <c r="Q16" s="4">
        <v>0</v>
      </c>
      <c r="R16" s="8">
        <v>45301.0000115741</v>
      </c>
      <c r="S16" s="6">
        <v>45317</v>
      </c>
      <c r="T16" s="4" t="s">
        <v>34</v>
      </c>
      <c r="U16" s="4">
        <v>439.6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79</v>
      </c>
      <c r="E17" s="4" t="s">
        <v>80</v>
      </c>
      <c r="F17" s="6">
        <v>45301</v>
      </c>
      <c r="G17" s="6">
        <v>45302</v>
      </c>
      <c r="H17" s="4">
        <v>1</v>
      </c>
      <c r="I17" s="4">
        <v>1</v>
      </c>
      <c r="J17" s="4">
        <v>1</v>
      </c>
      <c r="K17" s="4" t="s">
        <v>30</v>
      </c>
      <c r="L17" s="4">
        <v>439.6</v>
      </c>
      <c r="M17" s="4">
        <v>439.6</v>
      </c>
      <c r="N17" s="4" t="s">
        <v>83</v>
      </c>
      <c r="O17" s="4" t="s">
        <v>32</v>
      </c>
      <c r="P17" s="4" t="s">
        <v>33</v>
      </c>
      <c r="Q17" s="4">
        <v>0</v>
      </c>
      <c r="R17" s="8">
        <v>45301</v>
      </c>
      <c r="S17" s="6">
        <v>45317</v>
      </c>
      <c r="T17" s="4" t="s">
        <v>34</v>
      </c>
      <c r="U17" s="4">
        <v>439.6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28339864109</v>
      </c>
      <c r="B2" s="6">
        <v>45298</v>
      </c>
      <c r="C2" s="6">
        <v>45302</v>
      </c>
      <c r="D2" s="4">
        <v>11244</v>
      </c>
      <c r="E2" s="4" t="str">
        <f>VLOOKUP(A2,HOP!A:L,12,0)</f>
        <v>11244.00</v>
      </c>
      <c r="F2" s="4" t="str">
        <f>VLOOKUP(A2,HOP!A:C,3,0)</f>
        <v>4203349</v>
      </c>
      <c r="G2" s="4">
        <f>D2-E2</f>
        <v>0</v>
      </c>
      <c r="H2" s="4" t="str">
        <f>$H$1&amp;F2</f>
        <v>，4203349</v>
      </c>
      <c r="I2" s="4" t="str">
        <f>VLOOKUP(A2,HOP!A:U,21,0)</f>
        <v>直连</v>
      </c>
    </row>
    <row r="3" s="4" customFormat="1" spans="1:9">
      <c r="A3" s="5">
        <v>999228496598909</v>
      </c>
      <c r="B3" s="6">
        <v>45298</v>
      </c>
      <c r="C3" s="6">
        <v>45302</v>
      </c>
      <c r="D3" s="4">
        <v>3748</v>
      </c>
      <c r="E3" s="4" t="str">
        <f>VLOOKUP(A3,HOP!A:L,12,0)</f>
        <v>3748.00</v>
      </c>
      <c r="F3" s="4" t="str">
        <f>VLOOKUP(A3,HOP!A:C,3,0)</f>
        <v>4264514</v>
      </c>
      <c r="G3" s="4">
        <f t="shared" ref="G3:G17" si="0">D3-E3</f>
        <v>0</v>
      </c>
      <c r="H3" s="4" t="str">
        <f t="shared" ref="H3:H17" si="1">$H$1&amp;F3</f>
        <v>，4264514</v>
      </c>
      <c r="I3" s="4" t="str">
        <f>VLOOKUP(A3,HOP!A:U,21,0)</f>
        <v>直连</v>
      </c>
    </row>
    <row r="4" s="4" customFormat="1" spans="1:9">
      <c r="A4" s="5">
        <v>999228773877387</v>
      </c>
      <c r="B4" s="6">
        <v>45298</v>
      </c>
      <c r="C4" s="6">
        <v>45302</v>
      </c>
      <c r="D4" s="4">
        <v>6016</v>
      </c>
      <c r="E4" s="4" t="str">
        <f>VLOOKUP(A4,HOP!A:L,12,0)</f>
        <v>6016.00</v>
      </c>
      <c r="F4" s="4" t="str">
        <f>VLOOKUP(A4,HOP!A:C,3,0)</f>
        <v>4349802</v>
      </c>
      <c r="G4" s="4">
        <f t="shared" si="0"/>
        <v>0</v>
      </c>
      <c r="H4" s="4" t="str">
        <f t="shared" si="1"/>
        <v>，4349802</v>
      </c>
      <c r="I4" s="4" t="str">
        <f>VLOOKUP(A4,HOP!A:U,21,0)</f>
        <v>直连</v>
      </c>
    </row>
    <row r="5" s="4" customFormat="1" spans="1:9">
      <c r="A5" s="5">
        <v>999229336691910</v>
      </c>
      <c r="B5" s="6">
        <v>45298</v>
      </c>
      <c r="C5" s="6">
        <v>45302</v>
      </c>
      <c r="D5" s="4">
        <v>3504</v>
      </c>
      <c r="E5" s="4" t="str">
        <f>VLOOKUP(A5,HOP!A:L,12,0)</f>
        <v>3504.00</v>
      </c>
      <c r="F5" s="4" t="str">
        <f>VLOOKUP(A5,HOP!A:C,3,0)</f>
        <v>4389632</v>
      </c>
      <c r="G5" s="4">
        <f t="shared" si="0"/>
        <v>0</v>
      </c>
      <c r="H5" s="4" t="str">
        <f t="shared" si="1"/>
        <v>，4389632</v>
      </c>
      <c r="I5" s="4" t="str">
        <f>VLOOKUP(A5,HOP!A:U,21,0)</f>
        <v>直连</v>
      </c>
    </row>
    <row r="6" s="4" customFormat="1" spans="1:9">
      <c r="A6" s="5">
        <v>29339544853</v>
      </c>
      <c r="B6" s="6">
        <v>45297</v>
      </c>
      <c r="C6" s="6">
        <v>45302</v>
      </c>
      <c r="D6" s="4">
        <v>3923</v>
      </c>
      <c r="E6" s="4" t="str">
        <f>VLOOKUP(A6,HOP!A:L,12,0)</f>
        <v>3923.00</v>
      </c>
      <c r="F6" s="4" t="str">
        <f>VLOOKUP(A6,HOP!A:C,3,0)</f>
        <v>4394528</v>
      </c>
      <c r="G6" s="4">
        <f t="shared" si="0"/>
        <v>0</v>
      </c>
      <c r="H6" s="4" t="str">
        <f t="shared" si="1"/>
        <v>，4394528</v>
      </c>
      <c r="I6" s="4" t="str">
        <f>VLOOKUP(A6,HOP!A:U,21,0)</f>
        <v>直连</v>
      </c>
    </row>
    <row r="7" s="4" customFormat="1" spans="1:9">
      <c r="A7" s="5">
        <v>29340594183</v>
      </c>
      <c r="B7" s="6">
        <v>45298</v>
      </c>
      <c r="C7" s="6">
        <v>45302</v>
      </c>
      <c r="D7" s="4">
        <v>2944</v>
      </c>
      <c r="E7" s="4" t="str">
        <f>VLOOKUP(A7,HOP!A:L,12,0)</f>
        <v>2944.00</v>
      </c>
      <c r="F7" s="4" t="str">
        <f>VLOOKUP(A7,HOP!A:C,3,0)</f>
        <v>4395989</v>
      </c>
      <c r="G7" s="4">
        <f t="shared" si="0"/>
        <v>0</v>
      </c>
      <c r="H7" s="4" t="str">
        <f t="shared" si="1"/>
        <v>，4395989</v>
      </c>
      <c r="I7" s="4" t="str">
        <f>VLOOKUP(A7,HOP!A:U,21,0)</f>
        <v>直连</v>
      </c>
    </row>
    <row r="8" s="4" customFormat="1" spans="1:10">
      <c r="A8" s="5">
        <v>999229364894854</v>
      </c>
      <c r="B8" s="6">
        <v>45297</v>
      </c>
      <c r="C8" s="6">
        <v>45302</v>
      </c>
      <c r="D8" s="4">
        <v>7846</v>
      </c>
      <c r="E8" s="4" t="str">
        <f>VLOOKUP(A8,HOP!A:L,12,0)</f>
        <v>9346.00</v>
      </c>
      <c r="F8" s="4" t="str">
        <f>VLOOKUP(A8,HOP!A:C,3,0)</f>
        <v>4417160</v>
      </c>
      <c r="G8" s="4">
        <f t="shared" si="0"/>
        <v>-1500</v>
      </c>
      <c r="H8" s="4" t="str">
        <f t="shared" si="1"/>
        <v>，4417160</v>
      </c>
      <c r="I8" s="4" t="str">
        <f>VLOOKUP(A8,HOP!A:U,21,0)</f>
        <v>直连</v>
      </c>
      <c r="J8" s="4" t="s">
        <v>85</v>
      </c>
    </row>
    <row r="9" s="4" customFormat="1" spans="1:9">
      <c r="A9" s="5">
        <v>999229369776712</v>
      </c>
      <c r="B9" s="6">
        <v>45299</v>
      </c>
      <c r="C9" s="6">
        <v>45302</v>
      </c>
      <c r="D9" s="4">
        <v>2226</v>
      </c>
      <c r="E9" s="4" t="str">
        <f>VLOOKUP(A9,HOP!A:L,12,0)</f>
        <v>2226.00</v>
      </c>
      <c r="F9" s="4" t="str">
        <f>VLOOKUP(A9,HOP!A:C,3,0)</f>
        <v>4419121</v>
      </c>
      <c r="G9" s="4">
        <f t="shared" si="0"/>
        <v>0</v>
      </c>
      <c r="H9" s="4" t="str">
        <f t="shared" si="1"/>
        <v>，4419121</v>
      </c>
      <c r="I9" s="4" t="str">
        <f>VLOOKUP(A9,HOP!A:U,21,0)</f>
        <v>直连</v>
      </c>
    </row>
    <row r="10" s="4" customFormat="1" spans="1:9">
      <c r="A10" s="5">
        <v>999229379495917</v>
      </c>
      <c r="B10" s="6">
        <v>45299</v>
      </c>
      <c r="C10" s="6">
        <v>45302</v>
      </c>
      <c r="D10" s="4">
        <v>2226</v>
      </c>
      <c r="E10" s="4" t="str">
        <f>VLOOKUP(A10,HOP!A:L,12,0)</f>
        <v>2226.00</v>
      </c>
      <c r="F10" s="4" t="str">
        <f>VLOOKUP(A10,HOP!A:C,3,0)</f>
        <v>4425757</v>
      </c>
      <c r="G10" s="4">
        <f t="shared" si="0"/>
        <v>0</v>
      </c>
      <c r="H10" s="4" t="str">
        <f t="shared" si="1"/>
        <v>，4425757</v>
      </c>
      <c r="I10" s="4" t="str">
        <f>VLOOKUP(A10,HOP!A:U,21,0)</f>
        <v>直连</v>
      </c>
    </row>
    <row r="11" s="4" customFormat="1" spans="1:10">
      <c r="A11" s="5">
        <v>999229389895658</v>
      </c>
      <c r="B11" s="6">
        <v>45297</v>
      </c>
      <c r="C11" s="6">
        <v>45302</v>
      </c>
      <c r="D11" s="4">
        <v>1500</v>
      </c>
      <c r="E11" s="4" t="e">
        <f>VLOOKUP(A11,HOP!A:L,12,0)</f>
        <v>#N/A</v>
      </c>
      <c r="F11" s="4">
        <v>4417160</v>
      </c>
      <c r="G11" s="4" t="e">
        <f t="shared" si="0"/>
        <v>#N/A</v>
      </c>
      <c r="H11" s="4" t="str">
        <f t="shared" si="1"/>
        <v>，4417160</v>
      </c>
      <c r="I11" s="4" t="s">
        <v>86</v>
      </c>
      <c r="J11" s="4" t="s">
        <v>85</v>
      </c>
    </row>
    <row r="12" s="4" customFormat="1" spans="1:9">
      <c r="A12" s="5">
        <v>999229430694877</v>
      </c>
      <c r="B12" s="6">
        <v>45296</v>
      </c>
      <c r="C12" s="6">
        <v>45302</v>
      </c>
      <c r="D12" s="4">
        <v>5016</v>
      </c>
      <c r="E12" s="4" t="str">
        <f>VLOOKUP(A12,HOP!A:L,12,0)</f>
        <v>5016.00</v>
      </c>
      <c r="F12" s="4" t="str">
        <f>VLOOKUP(A12,HOP!A:C,3,0)</f>
        <v>4495666</v>
      </c>
      <c r="G12" s="4">
        <f t="shared" si="0"/>
        <v>0</v>
      </c>
      <c r="H12" s="4" t="str">
        <f t="shared" si="1"/>
        <v>，4495666</v>
      </c>
      <c r="I12" s="4" t="str">
        <f>VLOOKUP(A12,HOP!A:U,21,0)</f>
        <v>直连</v>
      </c>
    </row>
    <row r="13" s="4" customFormat="1" spans="1:9">
      <c r="A13" s="5">
        <v>999229458146131</v>
      </c>
      <c r="B13" s="6">
        <v>45298</v>
      </c>
      <c r="C13" s="6">
        <v>45302</v>
      </c>
      <c r="D13" s="4">
        <v>3404</v>
      </c>
      <c r="E13" s="4" t="str">
        <f>VLOOKUP(A13,HOP!A:L,12,0)</f>
        <v>3404.00</v>
      </c>
      <c r="F13" s="4" t="str">
        <f>VLOOKUP(A13,HOP!A:C,3,0)</f>
        <v>4532356</v>
      </c>
      <c r="G13" s="4">
        <f t="shared" si="0"/>
        <v>0</v>
      </c>
      <c r="H13" s="4" t="str">
        <f t="shared" si="1"/>
        <v>，4532356</v>
      </c>
      <c r="I13" s="4" t="str">
        <f>VLOOKUP(A13,HOP!A:U,21,0)</f>
        <v>直连</v>
      </c>
    </row>
    <row r="14" s="4" customFormat="1" spans="1:9">
      <c r="A14" s="5">
        <v>999229458154158</v>
      </c>
      <c r="B14" s="6">
        <v>45298</v>
      </c>
      <c r="C14" s="6">
        <v>45302</v>
      </c>
      <c r="D14" s="4">
        <v>3684</v>
      </c>
      <c r="E14" s="4" t="str">
        <f>VLOOKUP(A14,HOP!A:L,12,0)</f>
        <v>3684.00</v>
      </c>
      <c r="F14" s="4" t="str">
        <f>VLOOKUP(A14,HOP!A:C,3,0)</f>
        <v>4532367</v>
      </c>
      <c r="G14" s="4">
        <f t="shared" si="0"/>
        <v>0</v>
      </c>
      <c r="H14" s="4" t="str">
        <f t="shared" si="1"/>
        <v>，4532367</v>
      </c>
      <c r="I14" s="4" t="str">
        <f>VLOOKUP(A14,HOP!A:U,21,0)</f>
        <v>直连</v>
      </c>
    </row>
    <row r="15" s="4" customFormat="1" spans="1:9">
      <c r="A15" s="5">
        <v>999229459005467</v>
      </c>
      <c r="B15" s="6">
        <v>45300</v>
      </c>
      <c r="C15" s="6">
        <v>45302</v>
      </c>
      <c r="D15" s="4">
        <v>3404</v>
      </c>
      <c r="E15" s="4" t="str">
        <f>VLOOKUP(A15,HOP!A:L,12,0)</f>
        <v>3404.00</v>
      </c>
      <c r="F15" s="4" t="str">
        <f>VLOOKUP(A15,HOP!A:C,3,0)</f>
        <v>4533416</v>
      </c>
      <c r="G15" s="4">
        <f t="shared" si="0"/>
        <v>0</v>
      </c>
      <c r="H15" s="4" t="str">
        <f t="shared" si="1"/>
        <v>，4533416</v>
      </c>
      <c r="I15" s="4" t="str">
        <f>VLOOKUP(A15,HOP!A:U,21,0)</f>
        <v>直连</v>
      </c>
    </row>
    <row r="16" s="4" customFormat="1" hidden="1" spans="1:10">
      <c r="A16" s="5">
        <v>999229590718247</v>
      </c>
      <c r="B16" s="6">
        <v>45301</v>
      </c>
      <c r="C16" s="6">
        <v>45302</v>
      </c>
      <c r="D16" s="4">
        <v>439.6</v>
      </c>
      <c r="E16" s="7">
        <v>439.6</v>
      </c>
      <c r="F16" s="9" t="s">
        <v>87</v>
      </c>
      <c r="G16" s="4">
        <f t="shared" si="0"/>
        <v>0</v>
      </c>
      <c r="H16" s="4" t="str">
        <f t="shared" si="1"/>
        <v>，202401101742190068</v>
      </c>
      <c r="I16" s="4" t="e">
        <f>VLOOKUP(A16,HOP!A:U,21,0)</f>
        <v>#N/A</v>
      </c>
      <c r="J16" s="7">
        <v>1.1</v>
      </c>
    </row>
    <row r="17" s="4" customFormat="1" hidden="1" spans="1:10">
      <c r="A17" s="5">
        <v>999229591437247</v>
      </c>
      <c r="B17" s="6">
        <v>45301</v>
      </c>
      <c r="C17" s="6">
        <v>45302</v>
      </c>
      <c r="D17" s="4">
        <v>439.6</v>
      </c>
      <c r="E17" s="7">
        <v>439.6</v>
      </c>
      <c r="F17" s="9" t="s">
        <v>88</v>
      </c>
      <c r="G17" s="4">
        <f t="shared" si="0"/>
        <v>0</v>
      </c>
      <c r="H17" s="4" t="str">
        <f t="shared" si="1"/>
        <v>，202401101859110068</v>
      </c>
      <c r="I17" s="4" t="e">
        <f>VLOOKUP(A17,HOP!A:U,21,0)</f>
        <v>#N/A</v>
      </c>
      <c r="J17" s="7">
        <v>1.1</v>
      </c>
    </row>
    <row r="20" spans="4:4">
      <c r="D20" s="4">
        <f>SUM(D2:D19)</f>
        <v>61564.2</v>
      </c>
    </row>
    <row r="25" spans="1:4">
      <c r="A25" s="4" t="s">
        <v>89</v>
      </c>
      <c r="C25" s="4">
        <v>60685</v>
      </c>
      <c r="D25" s="4">
        <v>66081.19</v>
      </c>
    </row>
    <row r="26" spans="1:4">
      <c r="A26" s="4" t="s">
        <v>90</v>
      </c>
      <c r="C26" s="4">
        <v>879.2</v>
      </c>
      <c r="D26" s="4">
        <v>957.38</v>
      </c>
    </row>
    <row r="27" spans="1:4">
      <c r="A27" s="4" t="s">
        <v>91</v>
      </c>
      <c r="C27" s="4">
        <f>SUBTOTAL(9,C25:C26)</f>
        <v>61564.2</v>
      </c>
      <c r="D27" s="4">
        <f>SUBTOTAL(9,D25:D26)</f>
        <v>67038.57</v>
      </c>
    </row>
    <row r="28" spans="1:1">
      <c r="A28" s="4" t="s">
        <v>92</v>
      </c>
    </row>
  </sheetData>
  <autoFilter ref="A1:XFD20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999229459005467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86</v>
      </c>
      <c r="V2" s="1" t="s">
        <v>128</v>
      </c>
    </row>
    <row r="3" s="1" customFormat="1" spans="1:22">
      <c r="A3" s="3">
        <v>999229458154158</v>
      </c>
      <c r="B3" s="1" t="s">
        <v>112</v>
      </c>
      <c r="C3" s="1" t="s">
        <v>129</v>
      </c>
      <c r="D3" s="1" t="s">
        <v>114</v>
      </c>
      <c r="E3" s="1" t="s">
        <v>130</v>
      </c>
      <c r="F3" s="1" t="s">
        <v>131</v>
      </c>
      <c r="G3" s="1" t="s">
        <v>117</v>
      </c>
      <c r="H3" s="1" t="s">
        <v>118</v>
      </c>
      <c r="I3" s="1" t="s">
        <v>132</v>
      </c>
      <c r="J3" s="1" t="s">
        <v>120</v>
      </c>
      <c r="K3" s="1" t="s">
        <v>132</v>
      </c>
      <c r="L3" s="1" t="s">
        <v>132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133</v>
      </c>
      <c r="S3" s="1" t="s">
        <v>126</v>
      </c>
      <c r="T3" s="1" t="s">
        <v>127</v>
      </c>
      <c r="U3" s="1" t="s">
        <v>86</v>
      </c>
      <c r="V3" s="1" t="s">
        <v>128</v>
      </c>
    </row>
    <row r="4" s="1" customFormat="1" spans="1:22">
      <c r="A4" s="3">
        <v>999229458146131</v>
      </c>
      <c r="B4" s="1" t="s">
        <v>112</v>
      </c>
      <c r="C4" s="1" t="s">
        <v>134</v>
      </c>
      <c r="D4" s="1" t="s">
        <v>114</v>
      </c>
      <c r="E4" s="1" t="s">
        <v>135</v>
      </c>
      <c r="F4" s="1" t="s">
        <v>131</v>
      </c>
      <c r="G4" s="1" t="s">
        <v>117</v>
      </c>
      <c r="H4" s="1" t="s">
        <v>118</v>
      </c>
      <c r="I4" s="1" t="s">
        <v>119</v>
      </c>
      <c r="J4" s="1" t="s">
        <v>120</v>
      </c>
      <c r="K4" s="1" t="s">
        <v>119</v>
      </c>
      <c r="L4" s="1" t="s">
        <v>119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124</v>
      </c>
      <c r="R4" s="1" t="s">
        <v>136</v>
      </c>
      <c r="S4" s="1" t="s">
        <v>126</v>
      </c>
      <c r="T4" s="1" t="s">
        <v>127</v>
      </c>
      <c r="U4" s="1" t="s">
        <v>86</v>
      </c>
      <c r="V4" s="1" t="s">
        <v>128</v>
      </c>
    </row>
    <row r="5" s="1" customFormat="1" spans="1:22">
      <c r="A5" s="3">
        <v>999229430694877</v>
      </c>
      <c r="B5" s="1" t="s">
        <v>137</v>
      </c>
      <c r="C5" s="1" t="s">
        <v>138</v>
      </c>
      <c r="D5" s="1" t="s">
        <v>114</v>
      </c>
      <c r="E5" s="1" t="s">
        <v>139</v>
      </c>
      <c r="F5" s="1" t="s">
        <v>140</v>
      </c>
      <c r="G5" s="1" t="s">
        <v>117</v>
      </c>
      <c r="H5" s="1" t="s">
        <v>118</v>
      </c>
      <c r="I5" s="1" t="s">
        <v>141</v>
      </c>
      <c r="J5" s="1" t="s">
        <v>120</v>
      </c>
      <c r="K5" s="1" t="s">
        <v>141</v>
      </c>
      <c r="L5" s="1" t="s">
        <v>141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124</v>
      </c>
      <c r="R5" s="1" t="s">
        <v>142</v>
      </c>
      <c r="S5" s="1" t="s">
        <v>126</v>
      </c>
      <c r="T5" s="1" t="s">
        <v>127</v>
      </c>
      <c r="U5" s="1" t="s">
        <v>86</v>
      </c>
      <c r="V5" s="1" t="s">
        <v>128</v>
      </c>
    </row>
    <row r="6" s="1" customFormat="1" spans="1:22">
      <c r="A6" s="3">
        <v>999229379495917</v>
      </c>
      <c r="B6" s="1" t="s">
        <v>143</v>
      </c>
      <c r="C6" s="1" t="s">
        <v>144</v>
      </c>
      <c r="D6" s="1" t="s">
        <v>114</v>
      </c>
      <c r="E6" s="1" t="s">
        <v>145</v>
      </c>
      <c r="F6" s="1" t="s">
        <v>146</v>
      </c>
      <c r="G6" s="1" t="s">
        <v>117</v>
      </c>
      <c r="H6" s="1" t="s">
        <v>118</v>
      </c>
      <c r="I6" s="1" t="s">
        <v>147</v>
      </c>
      <c r="J6" s="1" t="s">
        <v>120</v>
      </c>
      <c r="K6" s="1" t="s">
        <v>147</v>
      </c>
      <c r="L6" s="1" t="s">
        <v>147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124</v>
      </c>
      <c r="R6" s="1" t="s">
        <v>148</v>
      </c>
      <c r="S6" s="1" t="s">
        <v>126</v>
      </c>
      <c r="T6" s="1" t="s">
        <v>127</v>
      </c>
      <c r="U6" s="1" t="s">
        <v>86</v>
      </c>
      <c r="V6" s="1" t="s">
        <v>128</v>
      </c>
    </row>
    <row r="7" s="1" customFormat="1" spans="1:22">
      <c r="A7" s="3">
        <v>999229369776712</v>
      </c>
      <c r="B7" s="1" t="s">
        <v>149</v>
      </c>
      <c r="C7" s="1" t="s">
        <v>150</v>
      </c>
      <c r="D7" s="1" t="s">
        <v>114</v>
      </c>
      <c r="E7" s="1" t="s">
        <v>151</v>
      </c>
      <c r="F7" s="1" t="s">
        <v>146</v>
      </c>
      <c r="G7" s="1" t="s">
        <v>117</v>
      </c>
      <c r="H7" s="1" t="s">
        <v>118</v>
      </c>
      <c r="I7" s="1" t="s">
        <v>147</v>
      </c>
      <c r="J7" s="1" t="s">
        <v>120</v>
      </c>
      <c r="K7" s="1" t="s">
        <v>147</v>
      </c>
      <c r="L7" s="1" t="s">
        <v>147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152</v>
      </c>
      <c r="S7" s="1" t="s">
        <v>126</v>
      </c>
      <c r="T7" s="1" t="s">
        <v>127</v>
      </c>
      <c r="U7" s="1" t="s">
        <v>86</v>
      </c>
      <c r="V7" s="1" t="s">
        <v>128</v>
      </c>
    </row>
    <row r="8" s="1" customFormat="1" spans="1:22">
      <c r="A8" s="3">
        <v>999229364894854</v>
      </c>
      <c r="B8" s="1" t="s">
        <v>149</v>
      </c>
      <c r="C8" s="1" t="s">
        <v>153</v>
      </c>
      <c r="D8" s="1" t="s">
        <v>114</v>
      </c>
      <c r="E8" s="1" t="s">
        <v>154</v>
      </c>
      <c r="F8" s="1" t="s">
        <v>155</v>
      </c>
      <c r="G8" s="1" t="s">
        <v>117</v>
      </c>
      <c r="H8" s="1" t="s">
        <v>118</v>
      </c>
      <c r="I8" s="1" t="s">
        <v>156</v>
      </c>
      <c r="J8" s="1" t="s">
        <v>120</v>
      </c>
      <c r="K8" s="1" t="s">
        <v>156</v>
      </c>
      <c r="L8" s="1" t="s">
        <v>157</v>
      </c>
      <c r="M8" s="1" t="s">
        <v>158</v>
      </c>
      <c r="N8" s="1" t="s">
        <v>158</v>
      </c>
      <c r="O8" s="1" t="s">
        <v>122</v>
      </c>
      <c r="P8" s="1" t="s">
        <v>123</v>
      </c>
      <c r="Q8" s="1" t="s">
        <v>124</v>
      </c>
      <c r="R8" s="1" t="s">
        <v>159</v>
      </c>
      <c r="S8" s="1" t="s">
        <v>126</v>
      </c>
      <c r="T8" s="1" t="s">
        <v>127</v>
      </c>
      <c r="U8" s="1" t="s">
        <v>86</v>
      </c>
      <c r="V8" s="1" t="s">
        <v>128</v>
      </c>
    </row>
    <row r="9" s="1" customFormat="1" spans="1:22">
      <c r="A9" s="3">
        <v>29340594183</v>
      </c>
      <c r="B9" s="1" t="s">
        <v>160</v>
      </c>
      <c r="C9" s="1" t="s">
        <v>161</v>
      </c>
      <c r="D9" s="1" t="s">
        <v>114</v>
      </c>
      <c r="E9" s="1" t="s">
        <v>162</v>
      </c>
      <c r="F9" s="1" t="s">
        <v>131</v>
      </c>
      <c r="G9" s="1" t="s">
        <v>117</v>
      </c>
      <c r="H9" s="1" t="s">
        <v>118</v>
      </c>
      <c r="I9" s="1" t="s">
        <v>163</v>
      </c>
      <c r="J9" s="1" t="s">
        <v>120</v>
      </c>
      <c r="K9" s="1" t="s">
        <v>163</v>
      </c>
      <c r="L9" s="1" t="s">
        <v>163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124</v>
      </c>
      <c r="R9" s="1" t="s">
        <v>164</v>
      </c>
      <c r="S9" s="1" t="s">
        <v>126</v>
      </c>
      <c r="T9" s="1" t="s">
        <v>127</v>
      </c>
      <c r="U9" s="1" t="s">
        <v>86</v>
      </c>
      <c r="V9" s="1" t="s">
        <v>128</v>
      </c>
    </row>
    <row r="10" s="1" customFormat="1" spans="1:22">
      <c r="A10" s="3">
        <v>29339544853</v>
      </c>
      <c r="B10" s="1" t="s">
        <v>160</v>
      </c>
      <c r="C10" s="1" t="s">
        <v>165</v>
      </c>
      <c r="D10" s="1" t="s">
        <v>114</v>
      </c>
      <c r="E10" s="1" t="s">
        <v>166</v>
      </c>
      <c r="F10" s="1" t="s">
        <v>155</v>
      </c>
      <c r="G10" s="1" t="s">
        <v>117</v>
      </c>
      <c r="H10" s="1" t="s">
        <v>118</v>
      </c>
      <c r="I10" s="1" t="s">
        <v>167</v>
      </c>
      <c r="J10" s="1" t="s">
        <v>120</v>
      </c>
      <c r="K10" s="1" t="s">
        <v>167</v>
      </c>
      <c r="L10" s="1" t="s">
        <v>167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124</v>
      </c>
      <c r="R10" s="1" t="s">
        <v>168</v>
      </c>
      <c r="S10" s="1" t="s">
        <v>126</v>
      </c>
      <c r="T10" s="1" t="s">
        <v>127</v>
      </c>
      <c r="U10" s="1" t="s">
        <v>86</v>
      </c>
      <c r="V10" s="1" t="s">
        <v>128</v>
      </c>
    </row>
    <row r="11" s="1" customFormat="1" spans="1:22">
      <c r="A11" s="3">
        <v>999229336691910</v>
      </c>
      <c r="B11" s="1" t="s">
        <v>169</v>
      </c>
      <c r="C11" s="1" t="s">
        <v>170</v>
      </c>
      <c r="D11" s="1" t="s">
        <v>114</v>
      </c>
      <c r="E11" s="1" t="s">
        <v>171</v>
      </c>
      <c r="F11" s="1" t="s">
        <v>131</v>
      </c>
      <c r="G11" s="1" t="s">
        <v>117</v>
      </c>
      <c r="H11" s="1" t="s">
        <v>118</v>
      </c>
      <c r="I11" s="1" t="s">
        <v>172</v>
      </c>
      <c r="J11" s="1" t="s">
        <v>120</v>
      </c>
      <c r="K11" s="1" t="s">
        <v>172</v>
      </c>
      <c r="L11" s="1" t="s">
        <v>172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124</v>
      </c>
      <c r="R11" s="1" t="s">
        <v>173</v>
      </c>
      <c r="S11" s="1" t="s">
        <v>126</v>
      </c>
      <c r="T11" s="1" t="s">
        <v>127</v>
      </c>
      <c r="U11" s="1" t="s">
        <v>86</v>
      </c>
      <c r="V11" s="1" t="s">
        <v>128</v>
      </c>
    </row>
    <row r="12" s="1" customFormat="1" spans="1:22">
      <c r="A12" s="3">
        <v>999228773877387</v>
      </c>
      <c r="B12" s="1" t="s">
        <v>174</v>
      </c>
      <c r="C12" s="1" t="s">
        <v>175</v>
      </c>
      <c r="D12" s="1" t="s">
        <v>114</v>
      </c>
      <c r="E12" s="1" t="s">
        <v>176</v>
      </c>
      <c r="F12" s="1" t="s">
        <v>131</v>
      </c>
      <c r="G12" s="1" t="s">
        <v>117</v>
      </c>
      <c r="H12" s="1" t="s">
        <v>118</v>
      </c>
      <c r="I12" s="1" t="s">
        <v>177</v>
      </c>
      <c r="J12" s="1" t="s">
        <v>120</v>
      </c>
      <c r="K12" s="1" t="s">
        <v>177</v>
      </c>
      <c r="L12" s="1" t="s">
        <v>177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124</v>
      </c>
      <c r="R12" s="1" t="s">
        <v>178</v>
      </c>
      <c r="S12" s="1" t="s">
        <v>126</v>
      </c>
      <c r="T12" s="1" t="s">
        <v>127</v>
      </c>
      <c r="U12" s="1" t="s">
        <v>86</v>
      </c>
      <c r="V12" s="1" t="s">
        <v>128</v>
      </c>
    </row>
    <row r="13" s="1" customFormat="1" spans="1:22">
      <c r="A13" s="3">
        <v>999228496598909</v>
      </c>
      <c r="B13" s="1" t="s">
        <v>179</v>
      </c>
      <c r="C13" s="1" t="s">
        <v>180</v>
      </c>
      <c r="D13" s="1" t="s">
        <v>181</v>
      </c>
      <c r="E13" s="1" t="s">
        <v>182</v>
      </c>
      <c r="F13" s="1" t="s">
        <v>131</v>
      </c>
      <c r="G13" s="1" t="s">
        <v>117</v>
      </c>
      <c r="H13" s="1" t="s">
        <v>118</v>
      </c>
      <c r="I13" s="1" t="s">
        <v>183</v>
      </c>
      <c r="J13" s="1" t="s">
        <v>120</v>
      </c>
      <c r="K13" s="1" t="s">
        <v>183</v>
      </c>
      <c r="L13" s="1" t="s">
        <v>183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124</v>
      </c>
      <c r="R13" s="1" t="s">
        <v>184</v>
      </c>
      <c r="S13" s="1" t="s">
        <v>126</v>
      </c>
      <c r="T13" s="1" t="s">
        <v>127</v>
      </c>
      <c r="U13" s="1" t="s">
        <v>86</v>
      </c>
      <c r="V13" s="1" t="s">
        <v>128</v>
      </c>
    </row>
    <row r="14" s="1" customFormat="1" spans="1:22">
      <c r="A14" s="3">
        <v>28339864109</v>
      </c>
      <c r="B14" s="1" t="s">
        <v>185</v>
      </c>
      <c r="C14" s="1" t="s">
        <v>186</v>
      </c>
      <c r="D14" s="1" t="s">
        <v>181</v>
      </c>
      <c r="E14" s="1" t="s">
        <v>187</v>
      </c>
      <c r="F14" s="1" t="s">
        <v>131</v>
      </c>
      <c r="G14" s="1" t="s">
        <v>117</v>
      </c>
      <c r="H14" s="1" t="s">
        <v>118</v>
      </c>
      <c r="I14" s="1" t="s">
        <v>188</v>
      </c>
      <c r="J14" s="1" t="s">
        <v>120</v>
      </c>
      <c r="K14" s="1" t="s">
        <v>188</v>
      </c>
      <c r="L14" s="1" t="s">
        <v>188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124</v>
      </c>
      <c r="R14" s="1" t="s">
        <v>189</v>
      </c>
      <c r="S14" s="1" t="s">
        <v>126</v>
      </c>
      <c r="T14" s="1" t="s">
        <v>127</v>
      </c>
      <c r="U14" s="1" t="s">
        <v>86</v>
      </c>
      <c r="V14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2024-01-26T01:24:50Z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EF20D79FA7C845068F3DD957D6B65787_12</vt:lpwstr>
  </property>
</Properties>
</file>