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<sst xmlns="http://schemas.openxmlformats.org/spreadsheetml/2006/main" count="327" uniqueCount="157">
  <si>
    <t>去哪儿网酒店预付对账单</t>
  </si>
  <si>
    <t>供应商名称：</t>
  </si>
  <si>
    <t>港丰国际</t>
  </si>
  <si>
    <t>结算周期：</t>
  </si>
  <si>
    <t>2024-01-22至2024-01-28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</si>
  <si>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</si>
  <si>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</si>
  <si>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</si>
  <si>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</si>
  <si>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</si>
  <si>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</si>
  <si>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</si>
  <si>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</si>
  <si>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</si>
  <si>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</si>
  <si>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</si>
  <si>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</si>
  <si>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</si>
  <si>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</si>
  <si>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</si>
  <si>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¥12,608.00</t>
  </si>
  <si>
    <t>¥6,396.00</t>
  </si>
  <si>
    <t>¥695.63</t>
  </si>
  <si>
    <t>¥5,516.37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</si>
  <si>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</si>
  <si>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</si>
  <si>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</si>
  <si>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</si>
  <si>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</si>
  <si>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</si>
  <si>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</si>
  <si>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</si>
  <si>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</si>
  <si>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</si>
  <si>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</si>
  <si>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</si>
  <si>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</si>
  <si>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</si>
  <si>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</si>
  <si>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</si>
  <si>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</si>
  <si>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</si>
  <si>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</si>
  <si>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</si>
  <si>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</si>
  <si>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</si>
  <si>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</si>
  <si>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</si>
  <si>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</si>
  <si>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</si>
  <si>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</si>
  <si>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</si>
  <si>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</si>
  <si>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</si>
  <si>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</si>
  <si>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</si>
  <si>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</si>
  <si>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</si>
  <si>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</si>
  <si>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</si>
  <si>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</si>
  <si>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</si>
  <si>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</si>
  <si>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</si>
  <si>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</si>
  <si>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</si>
  <si>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</si>
  <si>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</si>
  <si>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</si>
  <si>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</si>
  <si>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703521523113</t>
  </si>
  <si>
    <t>4103716</t>
  </si>
  <si>
    <t>酒店预付</t>
  </si>
  <si>
    <t>否</t>
  </si>
  <si>
    <t>普通</t>
  </si>
  <si>
    <t>186284390</t>
  </si>
  <si>
    <t>普乐美雅饭店-CABIN-新宿</t>
  </si>
  <si>
    <t>1619975</t>
  </si>
  <si>
    <t>LIN/LINGLING|LIU/HAORONG|WU/CHUNXIAO|KUANG/DADA</t>
  </si>
  <si>
    <t>2023-10-20</t>
  </si>
  <si>
    <t>2024-01-23</t>
  </si>
  <si>
    <t>2024-01-24</t>
  </si>
  <si>
    <t>¥1,382.00</t>
  </si>
  <si>
    <t>¥118.26</t>
  </si>
  <si>
    <t>¥1,263.74</t>
  </si>
  <si>
    <t>Semi Double Room, Non Smoking</t>
  </si>
  <si>
    <t>WEBSITE</t>
  </si>
  <si>
    <t>703619511810</t>
  </si>
  <si>
    <t>4647300</t>
  </si>
  <si>
    <t>158545775</t>
  </si>
  <si>
    <t>新加坡乌节路智选假日酒店</t>
  </si>
  <si>
    <t>zhang/shuchemg|xu/kunyuan</t>
  </si>
  <si>
    <t>2024-01-26</t>
  </si>
  <si>
    <t>2024-02-15</t>
  </si>
  <si>
    <t>2024-02-18</t>
  </si>
  <si>
    <t>2024-01-27 06:31:37</t>
  </si>
  <si>
    <t>1 Queen Standard</t>
  </si>
  <si>
    <t>703605243410</t>
  </si>
  <si>
    <t>4586404</t>
  </si>
  <si>
    <t>221942111</t>
  </si>
  <si>
    <t>迪士尼探索家度假酒店</t>
  </si>
  <si>
    <t>GONG/GU</t>
  </si>
  <si>
    <t>2024-01-12</t>
  </si>
  <si>
    <t>2024-01-27</t>
  </si>
  <si>
    <t>¥4,830.00</t>
  </si>
  <si>
    <t>¥577.37</t>
  </si>
  <si>
    <t>¥4,252.63</t>
  </si>
  <si>
    <t>Deluxe Room</t>
  </si>
  <si>
    <t>合计</t>
  </si>
  <si>
    <t/>
  </si>
  <si>
    <t>¥6,212.00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</si>
  <si>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</si>
  <si>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</si>
  <si>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</si>
  <si>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</si>
  <si>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</si>
  <si>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</si>
  <si>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</si>
  <si>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</si>
  <si>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</si>
  <si>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A240130142527481</t>
  </si>
  <si>
    <r>
      <t>总计：</t>
    </r>
    <r>
      <rPr>
        <sz val="10"/>
        <rFont val="Arial"/>
        <charset val="134"/>
      </rPr>
      <t>5516.37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</si>
  <si>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</si>
  <si>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</si>
  <si>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</si>
  <si>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</si>
  <si>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</si>
  <si>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</si>
  <si>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</si>
  <si>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</si>
  <si>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</si>
  <si>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</si>
  <si>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</si>
  <si>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</si>
  <si>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</si>
  <si>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</si>
  <si>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</si>
  <si>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</si>
  <si>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</si>
  <si>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</si>
  <si>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普乐美雅饭店-CABIN-新 宿(Premier Hotel - CABIN- Shinjuku)</t>
  </si>
  <si>
    <t>LIN LINGLING,LIU HAORONG,WU CHUNXIAO,KUANG DADA</t>
  </si>
  <si>
    <t>退房日周结</t>
  </si>
  <si>
    <t>1263.74</t>
  </si>
  <si>
    <t>RMB</t>
  </si>
  <si>
    <t>0</t>
  </si>
  <si>
    <t>0.00</t>
  </si>
  <si>
    <t>去哪儿直连（港丰）</t>
  </si>
  <si>
    <t>31</t>
  </si>
  <si>
    <t>2023-10-20 20:06:18</t>
  </si>
  <si>
    <t>汇智国际旅游发展有限公司</t>
  </si>
  <si>
    <t>直连</t>
  </si>
  <si>
    <t>日本</t>
  </si>
  <si>
    <t>GONG GU</t>
  </si>
  <si>
    <t>4252.63</t>
  </si>
  <si>
    <t>2024-01-12 18:04:38</t>
  </si>
  <si>
    <t>中国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</si>
</sst>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3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2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19</v>
      </c>
      <c r="T2" s="7"/>
      <c r="U2" s="11" t="s">
        <v>19</v>
      </c>
      <c r="V2" s="11" t="s">
        <v>82</v>
      </c>
      <c r="W2" s="12" t="s">
        <v>83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3</v>
      </c>
      <c r="N3" s="7" t="s">
        <v>92</v>
      </c>
      <c r="O3" s="7" t="s">
        <v>93</v>
      </c>
      <c r="P3" s="7" t="s">
        <v>94</v>
      </c>
      <c r="Q3" s="7"/>
      <c r="R3" s="11" t="s">
        <v>21</v>
      </c>
      <c r="S3" s="12" t="s">
        <v>21</v>
      </c>
      <c r="T3" s="7" t="s">
        <v>95</v>
      </c>
      <c r="U3" s="11" t="s">
        <v>19</v>
      </c>
      <c r="V3" s="11" t="s">
        <v>19</v>
      </c>
      <c r="W3" s="12" t="s">
        <v>19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19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97</v>
      </c>
      <c r="B4" s="6" t="s">
        <v>98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99</v>
      </c>
      <c r="H4" s="7" t="s">
        <v>100</v>
      </c>
      <c r="I4" s="7" t="s">
        <v>77</v>
      </c>
      <c r="J4" s="7" t="s">
        <v>2</v>
      </c>
      <c r="K4" s="7" t="s">
        <v>101</v>
      </c>
      <c r="L4" s="7">
        <v>1</v>
      </c>
      <c r="M4" s="7">
        <v>1</v>
      </c>
      <c r="N4" s="7" t="s">
        <v>102</v>
      </c>
      <c r="O4" s="7" t="s">
        <v>92</v>
      </c>
      <c r="P4" s="7" t="s">
        <v>103</v>
      </c>
      <c r="Q4" s="7"/>
      <c r="R4" s="11" t="s">
        <v>104</v>
      </c>
      <c r="S4" s="12" t="s">
        <v>19</v>
      </c>
      <c r="T4" s="7"/>
      <c r="U4" s="11" t="s">
        <v>19</v>
      </c>
      <c r="V4" s="11" t="s">
        <v>104</v>
      </c>
      <c r="W4" s="12" t="s">
        <v>105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86</v>
      </c>
      <c r="AG4" t="s">
        <v>73</v>
      </c>
      <c r="AH4" t="s">
        <v>19</v>
      </c>
    </row>
    <row r="5" customHeight="1" spans="1:32">
      <c r="A5" s="10" t="s">
        <v>108</v>
      </c>
      <c r="B5" s="10"/>
      <c r="C5" s="10" t="s">
        <v>109</v>
      </c>
      <c r="D5" s="10"/>
      <c r="E5" s="10"/>
      <c r="F5" s="10"/>
      <c r="G5" s="10" t="s">
        <v>109</v>
      </c>
      <c r="H5" s="10" t="s">
        <v>109</v>
      </c>
      <c r="I5" s="10" t="s">
        <v>109</v>
      </c>
      <c r="J5" s="10" t="s">
        <v>109</v>
      </c>
      <c r="K5" s="10" t="s">
        <v>109</v>
      </c>
      <c r="L5" s="10" t="s">
        <v>109</v>
      </c>
      <c r="M5" s="10" t="s">
        <v>109</v>
      </c>
      <c r="N5" s="10" t="s">
        <v>109</v>
      </c>
      <c r="O5" s="10" t="s">
        <v>109</v>
      </c>
      <c r="P5" s="10" t="s">
        <v>109</v>
      </c>
      <c r="Q5" s="10"/>
      <c r="R5" s="13" t="s">
        <v>20</v>
      </c>
      <c r="S5" s="13" t="s">
        <v>21</v>
      </c>
      <c r="T5" s="10" t="s">
        <v>109</v>
      </c>
      <c r="U5" s="13"/>
      <c r="V5" s="13" t="s">
        <v>110</v>
      </c>
      <c r="W5" s="13" t="s">
        <v>22</v>
      </c>
      <c r="X5" s="13"/>
      <c r="Y5" s="13"/>
      <c r="Z5" s="13"/>
      <c r="AA5" s="10"/>
      <c r="AB5" s="13"/>
      <c r="AC5" s="10"/>
      <c r="AD5" s="10" t="s">
        <v>109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111</v>
      </c>
      <c r="B1" s="4" t="s">
        <v>112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113</v>
      </c>
      <c r="H1" s="4" t="s">
        <v>114</v>
      </c>
      <c r="I1" s="4" t="s">
        <v>13</v>
      </c>
      <c r="J1" s="4" t="s">
        <v>17</v>
      </c>
      <c r="K1" s="4" t="s">
        <v>18</v>
      </c>
      <c r="L1" s="9" t="s">
        <v>115</v>
      </c>
      <c r="M1" s="4" t="s">
        <v>116</v>
      </c>
      <c r="N1" s="4" t="s">
        <v>117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118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A13" sqref="A13:A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119</v>
      </c>
    </row>
    <row r="2" ht="14.25" customHeight="1" spans="1:9">
      <c r="A2" s="6" t="s">
        <v>70</v>
      </c>
      <c r="B2" s="7" t="s">
        <v>80</v>
      </c>
      <c r="C2" s="7" t="s">
        <v>81</v>
      </c>
      <c r="D2" s="3">
        <v>1263.74</v>
      </c>
      <c r="E2" t="str">
        <f>VLOOKUP(A2,HOP!A:L,12,0)</f>
        <v>1263.74</v>
      </c>
      <c r="F2" t="str">
        <f>VLOOKUP(A2,HOP!A:C,3,0)</f>
        <v>4103716</v>
      </c>
      <c r="G2">
        <f>D2-E2</f>
        <v>0</v>
      </c>
      <c r="H2" t="str">
        <f>$H$1&amp;F2</f>
        <v>，4103716</v>
      </c>
      <c r="I2" t="str">
        <f>VLOOKUP(A2,HOP!A:U,21,0)</f>
        <v>直连</v>
      </c>
    </row>
    <row r="3" ht="14.25" hidden="1" customHeight="1" spans="1:9">
      <c r="A3" s="6" t="s">
        <v>87</v>
      </c>
      <c r="B3" s="7" t="s">
        <v>93</v>
      </c>
      <c r="C3" s="7" t="s">
        <v>94</v>
      </c>
      <c r="D3" s="3">
        <v>0</v>
      </c>
      <c r="E3" t="e">
        <f>VLOOKUP(A3,HOP!A:L,12,0)</f>
        <v>#N/A</v>
      </c>
      <c r="F3" t="e">
        <f>VLOOKUP(A3,HOP!A:C,3,0)</f>
        <v>#N/A</v>
      </c>
      <c r="G3" t="e">
        <f>D3-E3</f>
        <v>#N/A</v>
      </c>
      <c r="H3" t="e">
        <f>$H$1&amp;F3</f>
        <v>#N/A</v>
      </c>
      <c r="I3" t="e">
        <f>VLOOKUP(A3,HOP!A:U,21,0)</f>
        <v>#N/A</v>
      </c>
    </row>
    <row r="4" ht="14.25" customHeight="1" spans="1:9">
      <c r="A4" s="6" t="s">
        <v>97</v>
      </c>
      <c r="B4" s="7" t="s">
        <v>92</v>
      </c>
      <c r="C4" s="7" t="s">
        <v>103</v>
      </c>
      <c r="D4" s="3">
        <v>4252.63</v>
      </c>
      <c r="E4" t="str">
        <f>VLOOKUP(A4,HOP!A:L,12,0)</f>
        <v>4252.63</v>
      </c>
      <c r="F4" t="str">
        <f>VLOOKUP(A4,HOP!A:C,3,0)</f>
        <v>4586404</v>
      </c>
      <c r="G4">
        <f>D4-E4</f>
        <v>0</v>
      </c>
      <c r="H4" t="str">
        <f>$H$1&amp;F4</f>
        <v>，4586404</v>
      </c>
      <c r="I4" t="str">
        <f>VLOOKUP(A4,HOP!A:U,21,0)</f>
        <v>直连</v>
      </c>
    </row>
    <row r="6" spans="4:4">
      <c r="D6" s="3">
        <f>SUM(D2:D5)</f>
        <v>5516.37</v>
      </c>
    </row>
    <row r="9" ht="14.25" spans="4:4">
      <c r="D9" s="8" t="s">
        <v>23</v>
      </c>
    </row>
    <row r="13" spans="1:1">
      <c r="A13" t="s">
        <v>120</v>
      </c>
    </row>
    <row r="14" spans="1:1">
      <c r="A14" s="5" t="s">
        <v>121</v>
      </c>
    </row>
  </sheetData>
  <autoFilter ref="A1:I4">
    <filterColumn colId="3">
      <filters>
        <filter val="4,252.63"/>
        <filter val="1,263.74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C10" sqref="C10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2">
      <c r="A1" s="2" t="s">
        <v>122</v>
      </c>
      <c r="B1" s="2" t="s">
        <v>123</v>
      </c>
      <c r="C1" s="2" t="s">
        <v>124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125</v>
      </c>
      <c r="I1" s="2" t="s">
        <v>126</v>
      </c>
      <c r="J1" s="2" t="s">
        <v>127</v>
      </c>
      <c r="K1" s="2" t="s">
        <v>128</v>
      </c>
      <c r="L1" s="2" t="s">
        <v>129</v>
      </c>
      <c r="M1" s="2" t="s">
        <v>130</v>
      </c>
      <c r="N1" s="2" t="s">
        <v>131</v>
      </c>
      <c r="O1" s="2" t="s">
        <v>132</v>
      </c>
      <c r="P1" s="2" t="s">
        <v>133</v>
      </c>
      <c r="Q1" s="2" t="s">
        <v>134</v>
      </c>
      <c r="R1" s="2" t="s">
        <v>135</v>
      </c>
      <c r="S1" s="2" t="s">
        <v>136</v>
      </c>
      <c r="T1" s="2" t="s">
        <v>137</v>
      </c>
      <c r="U1" s="2" t="s">
        <v>138</v>
      </c>
      <c r="V1" s="2" t="s">
        <v>139</v>
      </c>
    </row>
    <row r="2" s="1" customFormat="1" spans="1:22">
      <c r="A2" s="1" t="s">
        <v>70</v>
      </c>
      <c r="B2" s="1" t="s">
        <v>79</v>
      </c>
      <c r="C2" s="1" t="s">
        <v>71</v>
      </c>
      <c r="D2" s="1" t="s">
        <v>140</v>
      </c>
      <c r="E2" s="1" t="s">
        <v>141</v>
      </c>
      <c r="F2" s="1" t="s">
        <v>80</v>
      </c>
      <c r="G2" s="1" t="s">
        <v>81</v>
      </c>
      <c r="H2" s="1" t="s">
        <v>142</v>
      </c>
      <c r="I2" s="1" t="s">
        <v>143</v>
      </c>
      <c r="J2" s="1" t="s">
        <v>144</v>
      </c>
      <c r="K2" s="1" t="s">
        <v>143</v>
      </c>
      <c r="L2" s="1" t="s">
        <v>143</v>
      </c>
      <c r="M2" s="1" t="s">
        <v>145</v>
      </c>
      <c r="N2" s="1" t="s">
        <v>145</v>
      </c>
      <c r="O2" s="1" t="s">
        <v>146</v>
      </c>
      <c r="P2" s="1" t="s">
        <v>147</v>
      </c>
      <c r="Q2" s="1" t="s">
        <v>148</v>
      </c>
      <c r="R2" s="1" t="s">
        <v>149</v>
      </c>
      <c r="S2" s="1" t="s">
        <v>73</v>
      </c>
      <c r="T2" s="1" t="s">
        <v>150</v>
      </c>
      <c r="U2" s="1" t="s">
        <v>151</v>
      </c>
      <c r="V2" s="1" t="s">
        <v>152</v>
      </c>
    </row>
    <row r="3" s="1" customFormat="1" spans="1:22">
      <c r="A3" s="1" t="s">
        <v>97</v>
      </c>
      <c r="B3" s="1" t="s">
        <v>102</v>
      </c>
      <c r="C3" s="1" t="s">
        <v>98</v>
      </c>
      <c r="D3" s="1" t="s">
        <v>100</v>
      </c>
      <c r="E3" s="1" t="s">
        <v>153</v>
      </c>
      <c r="F3" s="1" t="s">
        <v>92</v>
      </c>
      <c r="G3" s="1" t="s">
        <v>103</v>
      </c>
      <c r="H3" s="1" t="s">
        <v>142</v>
      </c>
      <c r="I3" s="1" t="s">
        <v>154</v>
      </c>
      <c r="J3" s="1" t="s">
        <v>144</v>
      </c>
      <c r="K3" s="1" t="s">
        <v>154</v>
      </c>
      <c r="L3" s="1" t="s">
        <v>154</v>
      </c>
      <c r="M3" s="1" t="s">
        <v>145</v>
      </c>
      <c r="N3" s="1" t="s">
        <v>145</v>
      </c>
      <c r="O3" s="1" t="s">
        <v>146</v>
      </c>
      <c r="P3" s="1" t="s">
        <v>147</v>
      </c>
      <c r="Q3" s="1" t="s">
        <v>148</v>
      </c>
      <c r="R3" s="1" t="s">
        <v>155</v>
      </c>
      <c r="S3" s="1" t="s">
        <v>73</v>
      </c>
      <c r="T3" s="1" t="s">
        <v>150</v>
      </c>
      <c r="U3" s="1" t="s">
        <v>151</v>
      </c>
      <c r="V3" s="1" t="s">
        <v>156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2024-01-30T06:26:52Z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12AB9760E0774F7B9BBE29D37BDE3C35_12</vt:lpwstr>
  </property>
</Properties>
</file>