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<sst xmlns="http://schemas.openxmlformats.org/spreadsheetml/2006/main" count="938" uniqueCount="359">
  <si>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</si>
  <si>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</si>
  <si>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</si>
  <si>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</si>
  <si>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</si>
  <si>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</si>
  <si>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</si>
  <si>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</si>
  <si>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</si>
  <si>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</si>
  <si>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</si>
  <si>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</si>
  <si>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</si>
  <si>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</si>
  <si>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</si>
  <si>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</si>
  <si>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</si>
  <si>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</si>
  <si>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</si>
  <si>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</si>
  <si>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</si>
  <si>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</si>
  <si>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</si>
  <si>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</si>
  <si>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</si>
  <si>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999224649310193	</t>
  </si>
  <si>
    <t>Ctrip</t>
  </si>
  <si>
    <t>正常</t>
  </si>
  <si>
    <t>[拉斯维加斯]卢克索酒店(Luxor Hotel &amp; Casino)(60494169)</t>
  </si>
  <si>
    <t>金字塔两张大床房&lt;2人入住&gt;</t>
  </si>
  <si>
    <t>HKD</t>
  </si>
  <si>
    <t>Jin/Hyemi</t>
  </si>
  <si>
    <t>CA13030240130HKD</t>
  </si>
  <si>
    <t>未提现</t>
  </si>
  <si>
    <t>携程开票</t>
  </si>
  <si>
    <t xml:space="preserve">3474405	</t>
  </si>
  <si>
    <t xml:space="preserve">	</t>
  </si>
  <si>
    <t xml:space="preserve">999224650460463	</t>
  </si>
  <si>
    <t>HONG/JISUN</t>
  </si>
  <si>
    <t xml:space="preserve">3474793	</t>
  </si>
  <si>
    <t>取消</t>
  </si>
  <si>
    <t xml:space="preserve">999224708955313	</t>
  </si>
  <si>
    <t>JIN/HYEMI,KIM/JAEYEON,JEONG/JOOWON,HONG/JISUN</t>
  </si>
  <si>
    <t xml:space="preserve">3487543	</t>
  </si>
  <si>
    <t xml:space="preserve">999224734158890	</t>
  </si>
  <si>
    <t>塔楼甄选两张大床房&lt;2人入住&gt;</t>
  </si>
  <si>
    <t>JIN/HYEMI,KIM/JAEYEON</t>
  </si>
  <si>
    <t xml:space="preserve">3494442	</t>
  </si>
  <si>
    <t xml:space="preserve">999224887184517	</t>
  </si>
  <si>
    <t>[新加坡]新加坡宜必思快捷-水晶(ibis budget Singapore Crystal)(55680346)</t>
  </si>
  <si>
    <t>高级房&lt;2人入住&gt;</t>
  </si>
  <si>
    <t>Marulia/Selina</t>
  </si>
  <si>
    <t xml:space="preserve">3533654	</t>
  </si>
  <si>
    <t xml:space="preserve">63832881-1	</t>
  </si>
  <si>
    <t xml:space="preserve">999226196821922	</t>
  </si>
  <si>
    <t>[哥本哈根]尼波城市酒店(City Hotel Nebo)(55572884)</t>
  </si>
  <si>
    <t>标准双人房/双床房, 私人浴室&lt;2人入住&gt;&lt;早餐&gt;</t>
  </si>
  <si>
    <t>KUO/HUI-YI</t>
  </si>
  <si>
    <t xml:space="preserve">3812477	</t>
  </si>
  <si>
    <t xml:space="preserve">212811	</t>
  </si>
  <si>
    <t xml:space="preserve">999226753885077	</t>
  </si>
  <si>
    <t>[拉普拉普]皇宫水上乐园度假村(Jpark Island Resort &amp; Waterpark Cebu)(109329158)</t>
  </si>
  <si>
    <t>豪华房&lt;2人入住&gt;&lt;不退款&gt;&lt;早餐&gt;</t>
  </si>
  <si>
    <t>yoon/seyoon</t>
  </si>
  <si>
    <t xml:space="preserve">3917480	</t>
  </si>
  <si>
    <t xml:space="preserve">6933129	</t>
  </si>
  <si>
    <t xml:space="preserve">999227349969219	</t>
  </si>
  <si>
    <t>[宽阔海滩]黄金海岸帝盛酒店(Dorsett Gold Coast)(104397358)</t>
  </si>
  <si>
    <t>标准房, 1 张特大床, 无障碍&lt;2人入住&gt;&lt;早餐&gt;</t>
  </si>
  <si>
    <t>HUI/HUANG</t>
  </si>
  <si>
    <t xml:space="preserve">4059297	</t>
  </si>
  <si>
    <t xml:space="preserve">999227376004999	</t>
  </si>
  <si>
    <t>[巴拿马城]巴拿马城广场悦宜湾酒店(Riu Plaza Panamá)(55733524)</t>
  </si>
  <si>
    <t>豪华特大床房&lt;2人入住&gt;&lt;早餐&gt;</t>
  </si>
  <si>
    <t>RESENDE/JODKANDLYS CANDEIA</t>
  </si>
  <si>
    <t xml:space="preserve">4063378	</t>
  </si>
  <si>
    <t xml:space="preserve">999228213099578	</t>
  </si>
  <si>
    <t>[釜山]百乐达斯釜山酒店(Paradise Hotel Busan)(55547137)</t>
  </si>
  <si>
    <t>城景豪华双床房(Main Building)&lt;2人入住&gt;</t>
  </si>
  <si>
    <t>Han/Jeongwon</t>
  </si>
  <si>
    <t xml:space="preserve">4151598	</t>
  </si>
  <si>
    <t xml:space="preserve">999228274385362	</t>
  </si>
  <si>
    <t>[苏梅岛]沙纶酒店(The Sarann)(55465387)</t>
  </si>
  <si>
    <t>别墅带浴缸&lt;2人入住&gt;&lt;早餐&gt;</t>
  </si>
  <si>
    <t>Godse/Siddhesh,Godse/Siddhesh</t>
  </si>
  <si>
    <t xml:space="preserve">4173747	</t>
  </si>
  <si>
    <t xml:space="preserve">792700000000822	</t>
  </si>
  <si>
    <t xml:space="preserve">999228289060200	</t>
  </si>
  <si>
    <t>[多哈]埃兹丹皇宫酒店(Ezdan Palace Hotel)(77366190)</t>
  </si>
  <si>
    <t>高级双人房&lt;2人入住&gt;&lt;早餐&gt;</t>
  </si>
  <si>
    <t>Almulhem/Saleh Mohammed</t>
  </si>
  <si>
    <t xml:space="preserve">4178962	</t>
  </si>
  <si>
    <t xml:space="preserve">999228308383346	</t>
  </si>
  <si>
    <t>[巴厘岛]巴厘岛机场希尔顿花园酒店(Hilton Garden Inn Bali Ngurah Rai Airport)(55290459)</t>
  </si>
  <si>
    <t>双床房&lt;2人入住&gt;&lt;早餐&gt;</t>
  </si>
  <si>
    <t>ZHANG/JUE,HUANG/YIWEI</t>
  </si>
  <si>
    <t xml:space="preserve">4185422	</t>
  </si>
  <si>
    <t xml:space="preserve">999228320173273	</t>
  </si>
  <si>
    <t>[新加坡]新加坡皇后酒店(Hotel Royal @ Queens Singapore)(55680235)</t>
  </si>
  <si>
    <t>行政房(双人床或双床)&lt;2人入住&gt;</t>
  </si>
  <si>
    <t>lian/jiajing</t>
  </si>
  <si>
    <t xml:space="preserve">4193219	</t>
  </si>
  <si>
    <t xml:space="preserve">999228334228861	</t>
  </si>
  <si>
    <t>[曼谷]曼谷秋素坤逸酒店(Qiu Hotel Sukhumvit)(55465046)</t>
  </si>
  <si>
    <t>双卧室套房&lt;4人入住&gt;</t>
  </si>
  <si>
    <t>CHEN/CHINWEN</t>
  </si>
  <si>
    <t xml:space="preserve">4199584	</t>
  </si>
  <si>
    <t xml:space="preserve">999228339391546	</t>
  </si>
  <si>
    <t>[巴厘岛]梅鲁萨卡努沙杜瓦(Merusaka Nusa Dua)(55611727)</t>
  </si>
  <si>
    <t>豪华房间&lt;2人入住&gt;&lt;早餐&gt;</t>
  </si>
  <si>
    <t>TONG/HAOLIANG,CHEN/KEJIA</t>
  </si>
  <si>
    <t xml:space="preserve">4202891	</t>
  </si>
  <si>
    <t xml:space="preserve">999228344010568	</t>
  </si>
  <si>
    <t>[奥斯陆]安克酒店(Anker Hotel)(55505475)</t>
  </si>
  <si>
    <t>XING/YUANHANG,XING/SHENLAN</t>
  </si>
  <si>
    <t xml:space="preserve">4206031	</t>
  </si>
  <si>
    <t xml:space="preserve">999228368791053	</t>
  </si>
  <si>
    <t>HWANG/RYUWON,CHO/UYOUNG</t>
  </si>
  <si>
    <t xml:space="preserve">4220939	</t>
  </si>
  <si>
    <t xml:space="preserve">6949029	</t>
  </si>
  <si>
    <t xml:space="preserve">999228488470186	</t>
  </si>
  <si>
    <t>[巴黎]伊甸园歌剧酒店(Hôtel Eden Opéra)(55280652)</t>
  </si>
  <si>
    <t>双床间&lt;2人入住&gt;</t>
  </si>
  <si>
    <t>PARK/MINSEO,KIM/DONGHYUN</t>
  </si>
  <si>
    <t xml:space="preserve">4259988	</t>
  </si>
  <si>
    <t xml:space="preserve">999228498527302	</t>
  </si>
  <si>
    <t>[哥打京那巴鲁]京那巴鲁凯悦酒店(Hyatt Regency Kinabalu)(56174659)</t>
  </si>
  <si>
    <t>海景双人床房&lt;2人入住&gt;&lt;早餐&gt;</t>
  </si>
  <si>
    <t>TIAN/TIANMINGZI</t>
  </si>
  <si>
    <t xml:space="preserve">4265572	</t>
  </si>
  <si>
    <t xml:space="preserve">28524707688	</t>
  </si>
  <si>
    <t>[新加坡]史丹佛瑞士酒店(Swissotel the Stamford)(55345920)</t>
  </si>
  <si>
    <t>瑞士港景两张双人床房&lt;2人入住&gt;&lt;不退款&gt;&lt;早餐&gt;</t>
  </si>
  <si>
    <t>ZHANG/JIN</t>
  </si>
  <si>
    <t xml:space="preserve">4272077	</t>
  </si>
  <si>
    <t xml:space="preserve">41935248	</t>
  </si>
  <si>
    <t xml:space="preserve">999228547941648	</t>
  </si>
  <si>
    <t>[布拉格]布拉格冬宫酒店(Hermitage Hotel Prague)(55491758)</t>
  </si>
  <si>
    <t>标准房&lt;2人入住&gt;&lt;早餐&gt;</t>
  </si>
  <si>
    <t>KANG/SHUNWEI</t>
  </si>
  <si>
    <t xml:space="preserve">4278270	</t>
  </si>
  <si>
    <t xml:space="preserve">CONF#: 92409070	</t>
  </si>
  <si>
    <t xml:space="preserve">999228590033833	</t>
  </si>
  <si>
    <t>[特罗姆瑟]斯堪迪克特罗姆瑟大酒店(Scandic Grand Tromsø)(55439662)</t>
  </si>
  <si>
    <t>双床房&lt;2人入住&gt;&lt;不退款&gt;</t>
  </si>
  <si>
    <t>WANG/HAO</t>
  </si>
  <si>
    <t xml:space="preserve">4307546	</t>
  </si>
  <si>
    <t xml:space="preserve">C04440483_1;2707837;SMD	</t>
  </si>
  <si>
    <t xml:space="preserve">999228605935180	</t>
  </si>
  <si>
    <t>[巴黎]维多利亚酒店(Hotel Victoria)(55653029)</t>
  </si>
  <si>
    <t>双人房&lt;2人入住&gt;&lt;不退款&gt;&lt;早餐&gt;</t>
  </si>
  <si>
    <t>NERIOROZCO/ANTONIO DE JESUS</t>
  </si>
  <si>
    <t xml:space="preserve">4314072	</t>
  </si>
  <si>
    <t xml:space="preserve">999229361754882	</t>
  </si>
  <si>
    <t>[云顶高原]云顶高原瑞园酒店及高级公寓(Swiss-Garden Hotel &amp; Residences, Genting Highlands)(77372292)</t>
  </si>
  <si>
    <t>豪华双床房&lt;2人入住&gt;&lt;不退款&gt;&lt;早餐&gt;</t>
  </si>
  <si>
    <t>NAWEI/SEGON</t>
  </si>
  <si>
    <t xml:space="preserve">4411853	</t>
  </si>
  <si>
    <t xml:space="preserve">282975	</t>
  </si>
  <si>
    <t xml:space="preserve">29678051559	</t>
  </si>
  <si>
    <t>[新加坡]樟宜机场皇冠假日酒店  - IHG 旗下酒店(Crowne Plaza Changi Airport, an IHG Hotel)(55280749)</t>
  </si>
  <si>
    <t>1 张特大床标准无烟房&lt;2人入住&gt;&lt;不退款&gt;</t>
  </si>
  <si>
    <t>Wu/Jianyu,Wu/cuifang</t>
  </si>
  <si>
    <t xml:space="preserve">4587184	</t>
  </si>
  <si>
    <t xml:space="preserve">20790057	</t>
  </si>
  <si>
    <t xml:space="preserve">999229688338229	</t>
  </si>
  <si>
    <t>[马卡蒂]新世界马卡蒂酒店(New World Makati Hotel)(70391576)</t>
  </si>
  <si>
    <t>高级特大床房&lt;1人入住&gt;&lt;不退款&gt;</t>
  </si>
  <si>
    <t>KOBAYASHI/AYUMU</t>
  </si>
  <si>
    <t xml:space="preserve">4590491	</t>
  </si>
  <si>
    <t xml:space="preserve">7483507	</t>
  </si>
  <si>
    <t xml:space="preserve">29769573174	</t>
  </si>
  <si>
    <t>宝石翼楼标准特大床房&lt;2人入住&gt;&lt;不退款&gt;</t>
  </si>
  <si>
    <t>LIU/HONGYAN</t>
  </si>
  <si>
    <t xml:space="preserve">4610273	</t>
  </si>
  <si>
    <t xml:space="preserve">83650439	</t>
  </si>
  <si>
    <t xml:space="preserve">999228311972016	</t>
  </si>
  <si>
    <t>[奥玛鲁]海菲尔德缪兹汽车旅馆(The Mews Oamaru)(55391444)</t>
  </si>
  <si>
    <t>GAO/HUALEI</t>
  </si>
  <si>
    <t xml:space="preserve">4187043	</t>
  </si>
  <si>
    <t xml:space="preserve">37859|115931616	</t>
  </si>
  <si>
    <t xml:space="preserve">999229825368491	</t>
  </si>
  <si>
    <t>[新加坡]新加坡滨海湾金沙度假区(Marina Bay Sands Singapore)(55439468)</t>
  </si>
  <si>
    <t>豪华房&lt;2人入住&gt;&lt;不退款&gt;&lt;黄金会员&gt;</t>
  </si>
  <si>
    <t>CHEN/LANGLANG</t>
  </si>
  <si>
    <t xml:space="preserve">4621190	</t>
  </si>
  <si>
    <t xml:space="preserve">5931092	</t>
  </si>
  <si>
    <t>，</t>
  </si>
  <si>
    <t>78333.8 HKD</t>
  </si>
  <si>
    <t>A240130094658481</t>
  </si>
  <si>
    <t>A240130094722481</t>
  </si>
  <si>
    <t>总计：78333.8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</si>
  <si>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</si>
  <si>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</si>
  <si>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</si>
  <si>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</si>
  <si>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</si>
  <si>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</si>
  <si>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</si>
  <si>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</si>
  <si>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</si>
  <si>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</si>
  <si>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</si>
  <si>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</si>
  <si>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</si>
  <si>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</si>
  <si>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</si>
  <si>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</si>
  <si>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</si>
  <si>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</si>
  <si>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</si>
  <si>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2024-01-20</t>
  </si>
  <si>
    <t>4621190</t>
  </si>
  <si>
    <t>新加坡滨海湾金沙酒店</t>
  </si>
  <si>
    <t>CHEN LANGLANG</t>
  </si>
  <si>
    <t>2024-01-24</t>
  </si>
  <si>
    <t>2024-01-27</t>
  </si>
  <si>
    <t>退房日周结</t>
  </si>
  <si>
    <t>31146.00</t>
  </si>
  <si>
    <t>33766.26</t>
  </si>
  <si>
    <t>0</t>
  </si>
  <si>
    <t>0.00</t>
  </si>
  <si>
    <t>携程汇智国际直连</t>
  </si>
  <si>
    <t>925</t>
  </si>
  <si>
    <t>2024-01-23 10:27:29</t>
  </si>
  <si>
    <t>否</t>
  </si>
  <si>
    <t>汇智国际旅游发展有限公司</t>
  </si>
  <si>
    <t>直连</t>
  </si>
  <si>
    <t>新加坡</t>
  </si>
  <si>
    <t>2024-01-18</t>
  </si>
  <si>
    <t>4610273</t>
  </si>
  <si>
    <t>新加坡樟宜机场皇冠假日酒店</t>
  </si>
  <si>
    <t>LIU HONGYAN</t>
  </si>
  <si>
    <t>2024-01-21</t>
  </si>
  <si>
    <t>9548.00</t>
  </si>
  <si>
    <t>10372.62</t>
  </si>
  <si>
    <t>2024-01-19 14:22:09</t>
  </si>
  <si>
    <t>直采</t>
  </si>
  <si>
    <t>2024-01-13</t>
  </si>
  <si>
    <t>4590491</t>
  </si>
  <si>
    <t>马尼拉新世界酒店</t>
  </si>
  <si>
    <t>KOBAYASHI AYUMU</t>
  </si>
  <si>
    <t>2829.01</t>
  </si>
  <si>
    <t>3078.36</t>
  </si>
  <si>
    <t>2024-01-17 11:35:54</t>
  </si>
  <si>
    <t>菲律宾</t>
  </si>
  <si>
    <t>2024-01-12</t>
  </si>
  <si>
    <t>4587184</t>
  </si>
  <si>
    <t>Wu Jianyu,Wu cuifang</t>
  </si>
  <si>
    <t>2024-01-26</t>
  </si>
  <si>
    <t>1760.00</t>
  </si>
  <si>
    <t>1914.92</t>
  </si>
  <si>
    <t>2024-01-23 10:27:33</t>
  </si>
  <si>
    <t>2023-12-10</t>
  </si>
  <si>
    <t>4411853</t>
  </si>
  <si>
    <t>云顶高原瑞园酒店及高级公寓</t>
  </si>
  <si>
    <t>NAWEI SEGON</t>
  </si>
  <si>
    <t>2024-01-25</t>
  </si>
  <si>
    <t>925.00</t>
  </si>
  <si>
    <t>1004.78</t>
  </si>
  <si>
    <t>2023-12-10 15:35:57</t>
  </si>
  <si>
    <t>马来西亚</t>
  </si>
  <si>
    <t>2023-11-24</t>
  </si>
  <si>
    <t>4314072</t>
  </si>
  <si>
    <t>维多利亚酒店</t>
  </si>
  <si>
    <t>NERIOROZCO ANTONIO DE JESUS</t>
  </si>
  <si>
    <t>613.54</t>
  </si>
  <si>
    <t>667.83</t>
  </si>
  <si>
    <t>2023-11-24 07:27:16</t>
  </si>
  <si>
    <t>法国</t>
  </si>
  <si>
    <t>2023-11-23</t>
  </si>
  <si>
    <t>4307546</t>
  </si>
  <si>
    <t>特罗姆瑟斯堪迪豪华酒店</t>
  </si>
  <si>
    <t>WANG HAO</t>
  </si>
  <si>
    <t>3630.64</t>
  </si>
  <si>
    <t>3943.78</t>
  </si>
  <si>
    <t>2023-11-23 09:00:15</t>
  </si>
  <si>
    <t>挪威</t>
  </si>
  <si>
    <t>2023-11-18</t>
  </si>
  <si>
    <t>4272077</t>
  </si>
  <si>
    <t>新加坡史丹福瑞士酒店</t>
  </si>
  <si>
    <t>ZHANG JIN,T BA T BA</t>
  </si>
  <si>
    <t>6368.00</t>
  </si>
  <si>
    <t>6867.99</t>
  </si>
  <si>
    <t>2023-11-20 12:58:50</t>
  </si>
  <si>
    <t>2023-11-15</t>
  </si>
  <si>
    <t>4259988</t>
  </si>
  <si>
    <t>伊甸园歌剧院酒店</t>
  </si>
  <si>
    <t>PARK MINSEO,KIM DONGHYUN</t>
  </si>
  <si>
    <t>2024-01-23</t>
  </si>
  <si>
    <t>3487.23</t>
  </si>
  <si>
    <t>3745.28</t>
  </si>
  <si>
    <t>2023-11-15 16:44:06</t>
  </si>
  <si>
    <t>2023-11-09</t>
  </si>
  <si>
    <t>4220939</t>
  </si>
  <si>
    <t>皇宫水上乐园度假村</t>
  </si>
  <si>
    <t>HWANG RYUWON,CHO UYOUNG</t>
  </si>
  <si>
    <t>2647.92</t>
  </si>
  <si>
    <t>2838.38</t>
  </si>
  <si>
    <t>2023-11-09 10:46:38</t>
  </si>
  <si>
    <t>2023-11-03</t>
  </si>
  <si>
    <t>4187043</t>
  </si>
  <si>
    <t>海菲尔德缪兹汽车旅馆</t>
  </si>
  <si>
    <t>GAO HUALEI</t>
  </si>
  <si>
    <t>952.96</t>
  </si>
  <si>
    <t>1017.14</t>
  </si>
  <si>
    <t>2023-11-03 22:05:55</t>
  </si>
  <si>
    <t>新西兰</t>
  </si>
  <si>
    <t>4185422</t>
  </si>
  <si>
    <t>巴厘岛伍拉·赖国际机场希尔顿花园酒店</t>
  </si>
  <si>
    <t>ZHANG JUE,HUANG YIWEI</t>
  </si>
  <si>
    <t>358.41</t>
  </si>
  <si>
    <t>382.55</t>
  </si>
  <si>
    <t>2023-11-03 18:26:41</t>
  </si>
  <si>
    <t>印度尼西亚</t>
  </si>
  <si>
    <t>2023-11-02</t>
  </si>
  <si>
    <t>4178962</t>
  </si>
  <si>
    <t>伊丹宫殿酒店</t>
  </si>
  <si>
    <t>Almulhem Saleh Mohammed</t>
  </si>
  <si>
    <t>2101.80</t>
  </si>
  <si>
    <t>2242.40</t>
  </si>
  <si>
    <t>2023-11-02 20:20:37</t>
  </si>
  <si>
    <t>卡塔尔</t>
  </si>
  <si>
    <t>4173747</t>
  </si>
  <si>
    <t>沙纶酒店</t>
  </si>
  <si>
    <t>Godse Siddhesh,Godse Siddhesh</t>
  </si>
  <si>
    <t>526.20</t>
  </si>
  <si>
    <t>561.40</t>
  </si>
  <si>
    <t>2023-11-02 02:09:14</t>
  </si>
  <si>
    <t>泰国</t>
  </si>
  <si>
    <t>2023-10-12</t>
  </si>
  <si>
    <t>4059297</t>
  </si>
  <si>
    <t>Dorsett Gold Coast</t>
  </si>
  <si>
    <t>HUI HUANG</t>
  </si>
  <si>
    <t>833.24</t>
  </si>
  <si>
    <t>890.40</t>
  </si>
  <si>
    <t>2023-10-12 13:37:08</t>
  </si>
  <si>
    <t>澳大利亚</t>
  </si>
  <si>
    <t>2023-09-11</t>
  </si>
  <si>
    <t>3917480</t>
  </si>
  <si>
    <t>yoon seyoon</t>
  </si>
  <si>
    <t>2707.57</t>
  </si>
  <si>
    <t>2883.46</t>
  </si>
  <si>
    <t>2023-09-11 23:21:56</t>
  </si>
  <si>
    <t>2023-06-21</t>
  </si>
  <si>
    <t>3533654</t>
  </si>
  <si>
    <t>新加坡宜必思快捷-水晶</t>
  </si>
  <si>
    <t>Marulia Selina</t>
  </si>
  <si>
    <t>1345.90</t>
  </si>
  <si>
    <t>1463.25</t>
  </si>
  <si>
    <t>2023-06-21 16:42:25</t>
  </si>
  <si>
    <t>2023-06-12</t>
  </si>
  <si>
    <t>3494442</t>
  </si>
  <si>
    <t>卢克索酒店</t>
  </si>
  <si>
    <t>JIN HYEMI,KIM JAEYEON</t>
  </si>
  <si>
    <t>631.81</t>
  </si>
  <si>
    <t>693.00</t>
  </si>
  <si>
    <t>2023-06-12 13:39:38</t>
  </si>
  <si>
    <t>美国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</si>
</sst>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15</xdr:col>
      <xdr:colOff>47625</xdr:colOff>
      <xdr:row>74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0848975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45317</v>
      </c>
      <c r="G2" s="6">
        <v>45318</v>
      </c>
      <c r="H2" s="4">
        <v>1</v>
      </c>
      <c r="I2" s="4">
        <v>1</v>
      </c>
      <c r="J2" s="4">
        <v>1</v>
      </c>
      <c r="K2" s="4" t="s">
        <v>30</v>
      </c>
      <c r="L2" s="4">
        <v>625</v>
      </c>
      <c r="M2" s="4">
        <v>625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45084.0000115741</v>
      </c>
      <c r="S2" s="6">
        <v>45321</v>
      </c>
      <c r="T2" s="4" t="s">
        <v>34</v>
      </c>
      <c r="U2" s="4">
        <v>625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45317</v>
      </c>
      <c r="G3" s="6">
        <v>45318</v>
      </c>
      <c r="H3" s="4">
        <v>1</v>
      </c>
      <c r="I3" s="4">
        <v>1</v>
      </c>
      <c r="J3" s="4">
        <v>1</v>
      </c>
      <c r="K3" s="4" t="s">
        <v>30</v>
      </c>
      <c r="L3" s="4">
        <v>625</v>
      </c>
      <c r="M3" s="4">
        <v>625</v>
      </c>
      <c r="N3" s="4" t="s">
        <v>38</v>
      </c>
      <c r="O3" s="4" t="s">
        <v>32</v>
      </c>
      <c r="P3" s="4" t="s">
        <v>33</v>
      </c>
      <c r="Q3" s="4">
        <v>0</v>
      </c>
      <c r="R3" s="7">
        <v>45084</v>
      </c>
      <c r="S3" s="6">
        <v>45321</v>
      </c>
      <c r="T3" s="4" t="s">
        <v>34</v>
      </c>
      <c r="U3" s="4">
        <v>625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45317</v>
      </c>
      <c r="G4" s="6">
        <v>45318</v>
      </c>
      <c r="H4" s="4">
        <v>1</v>
      </c>
      <c r="I4" s="4">
        <v>1</v>
      </c>
      <c r="J4" s="4">
        <v>1</v>
      </c>
      <c r="K4" s="4" t="s">
        <v>30</v>
      </c>
      <c r="L4" s="4">
        <v>-625</v>
      </c>
      <c r="M4" s="4">
        <v>-625</v>
      </c>
      <c r="N4" s="4" t="s">
        <v>31</v>
      </c>
      <c r="O4" s="4" t="s">
        <v>32</v>
      </c>
      <c r="P4" s="4" t="s">
        <v>33</v>
      </c>
      <c r="Q4" s="4">
        <v>0</v>
      </c>
      <c r="R4" s="7">
        <v>45084.0000115741</v>
      </c>
      <c r="S4" s="6">
        <v>45321</v>
      </c>
      <c r="T4" s="4" t="s">
        <v>34</v>
      </c>
      <c r="U4" s="4">
        <v>-625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45317</v>
      </c>
      <c r="G5" s="6">
        <v>45318</v>
      </c>
      <c r="H5" s="4">
        <v>2</v>
      </c>
      <c r="I5" s="4">
        <v>1</v>
      </c>
      <c r="J5" s="4">
        <v>2</v>
      </c>
      <c r="K5" s="4" t="s">
        <v>30</v>
      </c>
      <c r="L5" s="4">
        <v>664</v>
      </c>
      <c r="M5" s="4">
        <v>664</v>
      </c>
      <c r="N5" s="4" t="s">
        <v>42</v>
      </c>
      <c r="O5" s="4" t="s">
        <v>32</v>
      </c>
      <c r="P5" s="4" t="s">
        <v>33</v>
      </c>
      <c r="Q5" s="4">
        <v>0</v>
      </c>
      <c r="R5" s="7">
        <v>45087.0000115741</v>
      </c>
      <c r="S5" s="6">
        <v>45321</v>
      </c>
      <c r="T5" s="4" t="s">
        <v>34</v>
      </c>
      <c r="U5" s="4">
        <v>664</v>
      </c>
      <c r="V5" s="4">
        <v>0</v>
      </c>
      <c r="W5" s="4">
        <v>0</v>
      </c>
      <c r="X5" s="4" t="s">
        <v>43</v>
      </c>
      <c r="Y5" s="4" t="s">
        <v>36</v>
      </c>
    </row>
    <row r="6" s="4" customFormat="1" spans="1:25">
      <c r="A6" s="4" t="s">
        <v>41</v>
      </c>
      <c r="B6" s="4" t="s">
        <v>26</v>
      </c>
      <c r="C6" s="4" t="s">
        <v>40</v>
      </c>
      <c r="D6" s="4" t="s">
        <v>28</v>
      </c>
      <c r="E6" s="4" t="s">
        <v>29</v>
      </c>
      <c r="F6" s="6">
        <v>45317</v>
      </c>
      <c r="G6" s="6">
        <v>45318</v>
      </c>
      <c r="H6" s="4">
        <v>2</v>
      </c>
      <c r="I6" s="4">
        <v>1</v>
      </c>
      <c r="J6" s="4">
        <v>2</v>
      </c>
      <c r="K6" s="4" t="s">
        <v>30</v>
      </c>
      <c r="L6" s="4">
        <v>-664</v>
      </c>
      <c r="M6" s="4">
        <v>-664</v>
      </c>
      <c r="N6" s="4" t="s">
        <v>42</v>
      </c>
      <c r="O6" s="4" t="s">
        <v>32</v>
      </c>
      <c r="P6" s="4" t="s">
        <v>33</v>
      </c>
      <c r="Q6" s="4">
        <v>0</v>
      </c>
      <c r="R6" s="7">
        <v>45087.0000115741</v>
      </c>
      <c r="S6" s="6">
        <v>45321</v>
      </c>
      <c r="T6" s="4" t="s">
        <v>34</v>
      </c>
      <c r="U6" s="4">
        <v>-664</v>
      </c>
      <c r="V6" s="4">
        <v>0</v>
      </c>
      <c r="W6" s="4">
        <v>0</v>
      </c>
      <c r="X6" s="4" t="s">
        <v>43</v>
      </c>
      <c r="Y6" s="4" t="s">
        <v>36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28</v>
      </c>
      <c r="E7" s="4" t="s">
        <v>45</v>
      </c>
      <c r="F7" s="6">
        <v>45317</v>
      </c>
      <c r="G7" s="6">
        <v>45318</v>
      </c>
      <c r="H7" s="4">
        <v>1</v>
      </c>
      <c r="I7" s="4">
        <v>1</v>
      </c>
      <c r="J7" s="4">
        <v>1</v>
      </c>
      <c r="K7" s="4" t="s">
        <v>30</v>
      </c>
      <c r="L7" s="4">
        <v>693</v>
      </c>
      <c r="M7" s="4">
        <v>693</v>
      </c>
      <c r="N7" s="4" t="s">
        <v>46</v>
      </c>
      <c r="O7" s="4" t="s">
        <v>32</v>
      </c>
      <c r="P7" s="4" t="s">
        <v>33</v>
      </c>
      <c r="Q7" s="4">
        <v>0</v>
      </c>
      <c r="R7" s="7">
        <v>45089</v>
      </c>
      <c r="S7" s="6">
        <v>45321</v>
      </c>
      <c r="T7" s="4" t="s">
        <v>34</v>
      </c>
      <c r="U7" s="4">
        <v>693</v>
      </c>
      <c r="V7" s="4">
        <v>0</v>
      </c>
      <c r="W7" s="4">
        <v>0</v>
      </c>
      <c r="X7" s="4" t="s">
        <v>47</v>
      </c>
      <c r="Y7" s="4" t="s">
        <v>36</v>
      </c>
    </row>
    <row r="8" s="4" customFormat="1" spans="1:25">
      <c r="A8" s="4" t="s">
        <v>37</v>
      </c>
      <c r="B8" s="4" t="s">
        <v>26</v>
      </c>
      <c r="C8" s="4" t="s">
        <v>40</v>
      </c>
      <c r="D8" s="4" t="s">
        <v>28</v>
      </c>
      <c r="E8" s="4" t="s">
        <v>29</v>
      </c>
      <c r="F8" s="6">
        <v>45317</v>
      </c>
      <c r="G8" s="6">
        <v>45318</v>
      </c>
      <c r="H8" s="4">
        <v>1</v>
      </c>
      <c r="I8" s="4">
        <v>1</v>
      </c>
      <c r="J8" s="4">
        <v>1</v>
      </c>
      <c r="K8" s="4" t="s">
        <v>30</v>
      </c>
      <c r="L8" s="4">
        <v>-625</v>
      </c>
      <c r="M8" s="4">
        <v>-625</v>
      </c>
      <c r="N8" s="4" t="s">
        <v>38</v>
      </c>
      <c r="O8" s="4" t="s">
        <v>32</v>
      </c>
      <c r="P8" s="4" t="s">
        <v>33</v>
      </c>
      <c r="Q8" s="4">
        <v>0</v>
      </c>
      <c r="R8" s="7">
        <v>45084</v>
      </c>
      <c r="S8" s="6">
        <v>45321</v>
      </c>
      <c r="T8" s="4" t="s">
        <v>34</v>
      </c>
      <c r="U8" s="4">
        <v>-625</v>
      </c>
      <c r="V8" s="4">
        <v>0</v>
      </c>
      <c r="W8" s="4">
        <v>0</v>
      </c>
      <c r="X8" s="4" t="s">
        <v>39</v>
      </c>
      <c r="Y8" s="4" t="s">
        <v>36</v>
      </c>
    </row>
    <row r="9" s="4" customFormat="1" spans="1:25">
      <c r="A9" s="4" t="s">
        <v>48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45315</v>
      </c>
      <c r="G9" s="6">
        <v>45318</v>
      </c>
      <c r="H9" s="4">
        <v>1</v>
      </c>
      <c r="I9" s="4">
        <v>3</v>
      </c>
      <c r="J9" s="4">
        <v>3</v>
      </c>
      <c r="K9" s="4" t="s">
        <v>30</v>
      </c>
      <c r="L9" s="4">
        <v>1463.25</v>
      </c>
      <c r="M9" s="4">
        <v>1463.25</v>
      </c>
      <c r="N9" s="4" t="s">
        <v>51</v>
      </c>
      <c r="O9" s="4" t="s">
        <v>32</v>
      </c>
      <c r="P9" s="4" t="s">
        <v>33</v>
      </c>
      <c r="Q9" s="4">
        <v>0</v>
      </c>
      <c r="R9" s="7">
        <v>45098</v>
      </c>
      <c r="S9" s="6">
        <v>45321</v>
      </c>
      <c r="T9" s="4" t="s">
        <v>34</v>
      </c>
      <c r="U9" s="4">
        <v>1463.25</v>
      </c>
      <c r="V9" s="4">
        <v>0</v>
      </c>
      <c r="W9" s="4">
        <v>0</v>
      </c>
      <c r="X9" s="4" t="s">
        <v>52</v>
      </c>
      <c r="Y9" s="4" t="s">
        <v>53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55</v>
      </c>
      <c r="E10" s="4" t="s">
        <v>56</v>
      </c>
      <c r="F10" s="6">
        <v>45317</v>
      </c>
      <c r="G10" s="6">
        <v>45318</v>
      </c>
      <c r="H10" s="4">
        <v>1</v>
      </c>
      <c r="I10" s="4">
        <v>1</v>
      </c>
      <c r="J10" s="4">
        <v>1</v>
      </c>
      <c r="K10" s="4" t="s">
        <v>30</v>
      </c>
      <c r="L10" s="4">
        <v>749.4</v>
      </c>
      <c r="M10" s="4">
        <v>749.4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45159</v>
      </c>
      <c r="S10" s="6">
        <v>45321</v>
      </c>
      <c r="T10" s="4" t="s">
        <v>34</v>
      </c>
      <c r="U10" s="4">
        <v>749.4</v>
      </c>
      <c r="V10" s="4">
        <v>0</v>
      </c>
      <c r="W10" s="4">
        <v>0</v>
      </c>
      <c r="X10" s="4" t="s">
        <v>58</v>
      </c>
      <c r="Y10" s="4" t="s">
        <v>59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45316</v>
      </c>
      <c r="G11" s="6">
        <v>45318</v>
      </c>
      <c r="H11" s="4">
        <v>1</v>
      </c>
      <c r="I11" s="4">
        <v>2</v>
      </c>
      <c r="J11" s="4">
        <v>2</v>
      </c>
      <c r="K11" s="4" t="s">
        <v>30</v>
      </c>
      <c r="L11" s="4">
        <v>2883.46</v>
      </c>
      <c r="M11" s="4">
        <v>2883.46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45180.0000115741</v>
      </c>
      <c r="S11" s="6">
        <v>45321</v>
      </c>
      <c r="T11" s="4" t="s">
        <v>34</v>
      </c>
      <c r="U11" s="4">
        <v>2883.46</v>
      </c>
      <c r="V11" s="4">
        <v>0</v>
      </c>
      <c r="W11" s="4">
        <v>0</v>
      </c>
      <c r="X11" s="4" t="s">
        <v>64</v>
      </c>
      <c r="Y11" s="4" t="s">
        <v>65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45317</v>
      </c>
      <c r="G12" s="6">
        <v>45318</v>
      </c>
      <c r="H12" s="4">
        <v>1</v>
      </c>
      <c r="I12" s="4">
        <v>1</v>
      </c>
      <c r="J12" s="4">
        <v>1</v>
      </c>
      <c r="K12" s="4" t="s">
        <v>30</v>
      </c>
      <c r="L12" s="4">
        <v>890.4</v>
      </c>
      <c r="M12" s="4">
        <v>890.4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45211.0000115741</v>
      </c>
      <c r="S12" s="6">
        <v>45321</v>
      </c>
      <c r="T12" s="4" t="s">
        <v>34</v>
      </c>
      <c r="U12" s="4">
        <v>890.4</v>
      </c>
      <c r="V12" s="4">
        <v>0</v>
      </c>
      <c r="W12" s="4">
        <v>0</v>
      </c>
      <c r="X12" s="4" t="s">
        <v>70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45315</v>
      </c>
      <c r="G13" s="6">
        <v>45318</v>
      </c>
      <c r="H13" s="4">
        <v>1</v>
      </c>
      <c r="I13" s="4">
        <v>3</v>
      </c>
      <c r="J13" s="4">
        <v>3</v>
      </c>
      <c r="K13" s="4" t="s">
        <v>30</v>
      </c>
      <c r="L13" s="4">
        <v>2409.63</v>
      </c>
      <c r="M13" s="4">
        <v>2409.63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45212.0000115741</v>
      </c>
      <c r="S13" s="6">
        <v>45321</v>
      </c>
      <c r="T13" s="4" t="s">
        <v>34</v>
      </c>
      <c r="U13" s="4">
        <v>2409.63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54</v>
      </c>
      <c r="B14" s="4" t="s">
        <v>26</v>
      </c>
      <c r="C14" s="4" t="s">
        <v>40</v>
      </c>
      <c r="D14" s="4" t="s">
        <v>55</v>
      </c>
      <c r="E14" s="4" t="s">
        <v>56</v>
      </c>
      <c r="F14" s="6">
        <v>45317</v>
      </c>
      <c r="G14" s="6">
        <v>45318</v>
      </c>
      <c r="H14" s="4">
        <v>1</v>
      </c>
      <c r="I14" s="4">
        <v>1</v>
      </c>
      <c r="J14" s="4">
        <v>1</v>
      </c>
      <c r="K14" s="4" t="s">
        <v>30</v>
      </c>
      <c r="L14" s="4">
        <v>-749.4</v>
      </c>
      <c r="M14" s="4">
        <v>-749.4</v>
      </c>
      <c r="N14" s="4" t="s">
        <v>57</v>
      </c>
      <c r="O14" s="4" t="s">
        <v>32</v>
      </c>
      <c r="P14" s="4" t="s">
        <v>33</v>
      </c>
      <c r="Q14" s="4">
        <v>0</v>
      </c>
      <c r="R14" s="7">
        <v>45159</v>
      </c>
      <c r="S14" s="6">
        <v>45321</v>
      </c>
      <c r="T14" s="4" t="s">
        <v>34</v>
      </c>
      <c r="U14" s="4">
        <v>-749.4</v>
      </c>
      <c r="V14" s="4">
        <v>0</v>
      </c>
      <c r="W14" s="4">
        <v>0</v>
      </c>
      <c r="X14" s="4" t="s">
        <v>58</v>
      </c>
      <c r="Y14" s="4" t="s">
        <v>59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45317</v>
      </c>
      <c r="G15" s="6">
        <v>45318</v>
      </c>
      <c r="H15" s="4">
        <v>1</v>
      </c>
      <c r="I15" s="4">
        <v>1</v>
      </c>
      <c r="J15" s="4">
        <v>1</v>
      </c>
      <c r="K15" s="4" t="s">
        <v>30</v>
      </c>
      <c r="L15" s="4">
        <v>1843.62</v>
      </c>
      <c r="M15" s="4">
        <v>1843.62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45228.0000115741</v>
      </c>
      <c r="S15" s="6">
        <v>45321</v>
      </c>
      <c r="T15" s="4" t="s">
        <v>34</v>
      </c>
      <c r="U15" s="4">
        <v>1843.62</v>
      </c>
      <c r="V15" s="4">
        <v>0</v>
      </c>
      <c r="W15" s="4">
        <v>0</v>
      </c>
      <c r="X15" s="4" t="s">
        <v>80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45317</v>
      </c>
      <c r="G16" s="6">
        <v>45318</v>
      </c>
      <c r="H16" s="4">
        <v>1</v>
      </c>
      <c r="I16" s="4">
        <v>1</v>
      </c>
      <c r="J16" s="4">
        <v>1</v>
      </c>
      <c r="K16" s="4" t="s">
        <v>30</v>
      </c>
      <c r="L16" s="4">
        <v>561.4</v>
      </c>
      <c r="M16" s="4">
        <v>561.4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45232</v>
      </c>
      <c r="S16" s="6">
        <v>45321</v>
      </c>
      <c r="T16" s="4" t="s">
        <v>34</v>
      </c>
      <c r="U16" s="4">
        <v>561.4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45316</v>
      </c>
      <c r="G17" s="6">
        <v>45318</v>
      </c>
      <c r="H17" s="4">
        <v>1</v>
      </c>
      <c r="I17" s="4">
        <v>2</v>
      </c>
      <c r="J17" s="4">
        <v>2</v>
      </c>
      <c r="K17" s="4" t="s">
        <v>30</v>
      </c>
      <c r="L17" s="4">
        <v>2242.4</v>
      </c>
      <c r="M17" s="4">
        <v>2242.4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45232.0000115741</v>
      </c>
      <c r="S17" s="6">
        <v>45321</v>
      </c>
      <c r="T17" s="4" t="s">
        <v>34</v>
      </c>
      <c r="U17" s="4">
        <v>2242.4</v>
      </c>
      <c r="V17" s="4">
        <v>0</v>
      </c>
      <c r="W17" s="4">
        <v>0</v>
      </c>
      <c r="X17" s="4" t="s">
        <v>91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45317</v>
      </c>
      <c r="G18" s="6">
        <v>45318</v>
      </c>
      <c r="H18" s="4">
        <v>1</v>
      </c>
      <c r="I18" s="4">
        <v>1</v>
      </c>
      <c r="J18" s="4">
        <v>1</v>
      </c>
      <c r="K18" s="4" t="s">
        <v>30</v>
      </c>
      <c r="L18" s="4">
        <v>382.55</v>
      </c>
      <c r="M18" s="4">
        <v>382.55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45233</v>
      </c>
      <c r="S18" s="6">
        <v>45321</v>
      </c>
      <c r="T18" s="4" t="s">
        <v>34</v>
      </c>
      <c r="U18" s="4">
        <v>382.55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45316</v>
      </c>
      <c r="G19" s="6">
        <v>45318</v>
      </c>
      <c r="H19" s="4">
        <v>1</v>
      </c>
      <c r="I19" s="4">
        <v>2</v>
      </c>
      <c r="J19" s="4">
        <v>2</v>
      </c>
      <c r="K19" s="4" t="s">
        <v>30</v>
      </c>
      <c r="L19" s="4">
        <v>2414.2</v>
      </c>
      <c r="M19" s="4">
        <v>2414.2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45234</v>
      </c>
      <c r="S19" s="6">
        <v>45321</v>
      </c>
      <c r="T19" s="4" t="s">
        <v>34</v>
      </c>
      <c r="U19" s="4">
        <v>2414.2</v>
      </c>
      <c r="V19" s="4">
        <v>0</v>
      </c>
      <c r="W19" s="4">
        <v>0</v>
      </c>
      <c r="X19" s="4" t="s">
        <v>101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40</v>
      </c>
      <c r="D20" s="4" t="s">
        <v>98</v>
      </c>
      <c r="E20" s="4" t="s">
        <v>99</v>
      </c>
      <c r="F20" s="6">
        <v>45316</v>
      </c>
      <c r="G20" s="6">
        <v>45318</v>
      </c>
      <c r="H20" s="4">
        <v>1</v>
      </c>
      <c r="I20" s="4">
        <v>2</v>
      </c>
      <c r="J20" s="4">
        <v>2</v>
      </c>
      <c r="K20" s="4" t="s">
        <v>30</v>
      </c>
      <c r="L20" s="4">
        <v>-2414.2</v>
      </c>
      <c r="M20" s="4">
        <v>-2414.2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45234</v>
      </c>
      <c r="S20" s="6">
        <v>45321</v>
      </c>
      <c r="T20" s="4" t="s">
        <v>34</v>
      </c>
      <c r="U20" s="4">
        <v>-2414.2</v>
      </c>
      <c r="V20" s="4">
        <v>0</v>
      </c>
      <c r="W20" s="4">
        <v>0</v>
      </c>
      <c r="X20" s="4" t="s">
        <v>101</v>
      </c>
      <c r="Y20" s="4" t="s">
        <v>36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45316</v>
      </c>
      <c r="G21" s="6">
        <v>45318</v>
      </c>
      <c r="H21" s="4">
        <v>1</v>
      </c>
      <c r="I21" s="4">
        <v>2</v>
      </c>
      <c r="J21" s="4">
        <v>2</v>
      </c>
      <c r="K21" s="4" t="s">
        <v>30</v>
      </c>
      <c r="L21" s="4">
        <v>1851.04</v>
      </c>
      <c r="M21" s="4">
        <v>1851.04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45235</v>
      </c>
      <c r="S21" s="6">
        <v>45321</v>
      </c>
      <c r="T21" s="4" t="s">
        <v>34</v>
      </c>
      <c r="U21" s="4">
        <v>1851.04</v>
      </c>
      <c r="V21" s="4">
        <v>0</v>
      </c>
      <c r="W21" s="4">
        <v>0</v>
      </c>
      <c r="X21" s="4" t="s">
        <v>106</v>
      </c>
      <c r="Y21" s="4" t="s">
        <v>36</v>
      </c>
    </row>
    <row r="22" s="4" customFormat="1" spans="1:25">
      <c r="A22" s="4" t="s">
        <v>76</v>
      </c>
      <c r="B22" s="4" t="s">
        <v>26</v>
      </c>
      <c r="C22" s="4" t="s">
        <v>40</v>
      </c>
      <c r="D22" s="4" t="s">
        <v>77</v>
      </c>
      <c r="E22" s="4" t="s">
        <v>78</v>
      </c>
      <c r="F22" s="6">
        <v>45317</v>
      </c>
      <c r="G22" s="6">
        <v>45318</v>
      </c>
      <c r="H22" s="4">
        <v>1</v>
      </c>
      <c r="I22" s="4">
        <v>1</v>
      </c>
      <c r="J22" s="4">
        <v>1</v>
      </c>
      <c r="K22" s="4" t="s">
        <v>30</v>
      </c>
      <c r="L22" s="4">
        <v>-1843.62</v>
      </c>
      <c r="M22" s="4">
        <v>-1843.62</v>
      </c>
      <c r="N22" s="4" t="s">
        <v>79</v>
      </c>
      <c r="O22" s="4" t="s">
        <v>32</v>
      </c>
      <c r="P22" s="4" t="s">
        <v>33</v>
      </c>
      <c r="Q22" s="4">
        <v>0</v>
      </c>
      <c r="R22" s="7">
        <v>45228.0000115741</v>
      </c>
      <c r="S22" s="6">
        <v>45321</v>
      </c>
      <c r="T22" s="4" t="s">
        <v>34</v>
      </c>
      <c r="U22" s="4">
        <v>-1843.62</v>
      </c>
      <c r="V22" s="4">
        <v>0</v>
      </c>
      <c r="W22" s="4">
        <v>0</v>
      </c>
      <c r="X22" s="4" t="s">
        <v>80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45315</v>
      </c>
      <c r="G23" s="6">
        <v>45318</v>
      </c>
      <c r="H23" s="4">
        <v>2</v>
      </c>
      <c r="I23" s="4">
        <v>3</v>
      </c>
      <c r="J23" s="4">
        <v>6</v>
      </c>
      <c r="K23" s="4" t="s">
        <v>30</v>
      </c>
      <c r="L23" s="4">
        <v>5071.74</v>
      </c>
      <c r="M23" s="4">
        <v>5071.74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45236</v>
      </c>
      <c r="S23" s="6">
        <v>45321</v>
      </c>
      <c r="T23" s="4" t="s">
        <v>34</v>
      </c>
      <c r="U23" s="4">
        <v>5071.74</v>
      </c>
      <c r="V23" s="4">
        <v>0</v>
      </c>
      <c r="W23" s="4">
        <v>0</v>
      </c>
      <c r="X23" s="4" t="s">
        <v>111</v>
      </c>
      <c r="Y23" s="4" t="s">
        <v>36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94</v>
      </c>
      <c r="F24" s="6">
        <v>45315</v>
      </c>
      <c r="G24" s="6">
        <v>45318</v>
      </c>
      <c r="H24" s="4">
        <v>1</v>
      </c>
      <c r="I24" s="4">
        <v>3</v>
      </c>
      <c r="J24" s="4">
        <v>3</v>
      </c>
      <c r="K24" s="4" t="s">
        <v>30</v>
      </c>
      <c r="L24" s="4">
        <v>2200.74</v>
      </c>
      <c r="M24" s="4">
        <v>2200.74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45236.0000115741</v>
      </c>
      <c r="S24" s="6">
        <v>45321</v>
      </c>
      <c r="T24" s="4" t="s">
        <v>34</v>
      </c>
      <c r="U24" s="4">
        <v>2200.74</v>
      </c>
      <c r="V24" s="4">
        <v>0</v>
      </c>
      <c r="W24" s="4">
        <v>0</v>
      </c>
      <c r="X24" s="4" t="s">
        <v>115</v>
      </c>
      <c r="Y24" s="4" t="s">
        <v>36</v>
      </c>
    </row>
    <row r="25" s="4" customFormat="1" spans="1:25">
      <c r="A25" s="4" t="s">
        <v>107</v>
      </c>
      <c r="B25" s="4" t="s">
        <v>26</v>
      </c>
      <c r="C25" s="4" t="s">
        <v>40</v>
      </c>
      <c r="D25" s="4" t="s">
        <v>108</v>
      </c>
      <c r="E25" s="4" t="s">
        <v>109</v>
      </c>
      <c r="F25" s="6">
        <v>45315</v>
      </c>
      <c r="G25" s="6">
        <v>45318</v>
      </c>
      <c r="H25" s="4">
        <v>2</v>
      </c>
      <c r="I25" s="4">
        <v>3</v>
      </c>
      <c r="J25" s="4">
        <v>6</v>
      </c>
      <c r="K25" s="4" t="s">
        <v>30</v>
      </c>
      <c r="L25" s="4">
        <v>-5071.74</v>
      </c>
      <c r="M25" s="4">
        <v>-5071.74</v>
      </c>
      <c r="N25" s="4" t="s">
        <v>110</v>
      </c>
      <c r="O25" s="4" t="s">
        <v>32</v>
      </c>
      <c r="P25" s="4" t="s">
        <v>33</v>
      </c>
      <c r="Q25" s="4">
        <v>0</v>
      </c>
      <c r="R25" s="7">
        <v>45236</v>
      </c>
      <c r="S25" s="6">
        <v>45321</v>
      </c>
      <c r="T25" s="4" t="s">
        <v>34</v>
      </c>
      <c r="U25" s="4">
        <v>-5071.74</v>
      </c>
      <c r="V25" s="4">
        <v>0</v>
      </c>
      <c r="W25" s="4">
        <v>0</v>
      </c>
      <c r="X25" s="4" t="s">
        <v>111</v>
      </c>
      <c r="Y25" s="4" t="s">
        <v>36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61</v>
      </c>
      <c r="E26" s="4" t="s">
        <v>62</v>
      </c>
      <c r="F26" s="6">
        <v>45316</v>
      </c>
      <c r="G26" s="6">
        <v>45318</v>
      </c>
      <c r="H26" s="4">
        <v>1</v>
      </c>
      <c r="I26" s="4">
        <v>2</v>
      </c>
      <c r="J26" s="4">
        <v>2</v>
      </c>
      <c r="K26" s="4" t="s">
        <v>30</v>
      </c>
      <c r="L26" s="4">
        <v>2838.38</v>
      </c>
      <c r="M26" s="4">
        <v>2838.38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45239.0000115741</v>
      </c>
      <c r="S26" s="6">
        <v>45321</v>
      </c>
      <c r="T26" s="4" t="s">
        <v>34</v>
      </c>
      <c r="U26" s="4">
        <v>2838.38</v>
      </c>
      <c r="V26" s="4">
        <v>0</v>
      </c>
      <c r="W26" s="4">
        <v>0</v>
      </c>
      <c r="X26" s="4" t="s">
        <v>118</v>
      </c>
      <c r="Y26" s="4" t="s">
        <v>119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45314</v>
      </c>
      <c r="G27" s="6">
        <v>45318</v>
      </c>
      <c r="H27" s="4">
        <v>1</v>
      </c>
      <c r="I27" s="4">
        <v>4</v>
      </c>
      <c r="J27" s="4">
        <v>4</v>
      </c>
      <c r="K27" s="4" t="s">
        <v>30</v>
      </c>
      <c r="L27" s="4">
        <v>3745.28</v>
      </c>
      <c r="M27" s="4">
        <v>3745.28</v>
      </c>
      <c r="N27" s="4" t="s">
        <v>123</v>
      </c>
      <c r="O27" s="4" t="s">
        <v>32</v>
      </c>
      <c r="P27" s="4" t="s">
        <v>33</v>
      </c>
      <c r="Q27" s="4">
        <v>0</v>
      </c>
      <c r="R27" s="7">
        <v>45245.0000115741</v>
      </c>
      <c r="S27" s="6">
        <v>45321</v>
      </c>
      <c r="T27" s="4" t="s">
        <v>34</v>
      </c>
      <c r="U27" s="4">
        <v>3745.28</v>
      </c>
      <c r="V27" s="4">
        <v>0</v>
      </c>
      <c r="W27" s="4">
        <v>0</v>
      </c>
      <c r="X27" s="4" t="s">
        <v>124</v>
      </c>
      <c r="Y27" s="4" t="s">
        <v>36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126</v>
      </c>
      <c r="E28" s="4" t="s">
        <v>127</v>
      </c>
      <c r="F28" s="6">
        <v>45316</v>
      </c>
      <c r="G28" s="6">
        <v>45318</v>
      </c>
      <c r="H28" s="4">
        <v>1</v>
      </c>
      <c r="I28" s="4">
        <v>2</v>
      </c>
      <c r="J28" s="4">
        <v>2</v>
      </c>
      <c r="K28" s="4" t="s">
        <v>30</v>
      </c>
      <c r="L28" s="4">
        <v>1615.46</v>
      </c>
      <c r="M28" s="4">
        <v>1615.46</v>
      </c>
      <c r="N28" s="4" t="s">
        <v>128</v>
      </c>
      <c r="O28" s="4" t="s">
        <v>32</v>
      </c>
      <c r="P28" s="4" t="s">
        <v>33</v>
      </c>
      <c r="Q28" s="4">
        <v>0</v>
      </c>
      <c r="R28" s="7">
        <v>45246</v>
      </c>
      <c r="S28" s="6">
        <v>45321</v>
      </c>
      <c r="T28" s="4" t="s">
        <v>34</v>
      </c>
      <c r="U28" s="4">
        <v>1615.46</v>
      </c>
      <c r="V28" s="4">
        <v>0</v>
      </c>
      <c r="W28" s="4">
        <v>0</v>
      </c>
      <c r="X28" s="4" t="s">
        <v>129</v>
      </c>
      <c r="Y28" s="4" t="s">
        <v>36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131</v>
      </c>
      <c r="E29" s="4" t="s">
        <v>132</v>
      </c>
      <c r="F29" s="6">
        <v>45315</v>
      </c>
      <c r="G29" s="6">
        <v>45318</v>
      </c>
      <c r="H29" s="4">
        <v>1</v>
      </c>
      <c r="I29" s="4">
        <v>3</v>
      </c>
      <c r="J29" s="4">
        <v>3</v>
      </c>
      <c r="K29" s="4" t="s">
        <v>30</v>
      </c>
      <c r="L29" s="4">
        <v>6867.99</v>
      </c>
      <c r="M29" s="4">
        <v>6867.99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45248</v>
      </c>
      <c r="S29" s="6">
        <v>45321</v>
      </c>
      <c r="T29" s="4" t="s">
        <v>34</v>
      </c>
      <c r="U29" s="4">
        <v>6867.99</v>
      </c>
      <c r="V29" s="4">
        <v>0</v>
      </c>
      <c r="W29" s="4">
        <v>0</v>
      </c>
      <c r="X29" s="4" t="s">
        <v>134</v>
      </c>
      <c r="Y29" s="4" t="s">
        <v>135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45311</v>
      </c>
      <c r="G30" s="6">
        <v>45318</v>
      </c>
      <c r="H30" s="4">
        <v>1</v>
      </c>
      <c r="I30" s="4">
        <v>7</v>
      </c>
      <c r="J30" s="4">
        <v>7</v>
      </c>
      <c r="K30" s="4" t="s">
        <v>30</v>
      </c>
      <c r="L30" s="4">
        <v>3941.42</v>
      </c>
      <c r="M30" s="4">
        <v>3941.42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45250</v>
      </c>
      <c r="S30" s="6">
        <v>45321</v>
      </c>
      <c r="T30" s="4" t="s">
        <v>34</v>
      </c>
      <c r="U30" s="4">
        <v>3941.42</v>
      </c>
      <c r="V30" s="4">
        <v>0</v>
      </c>
      <c r="W30" s="4">
        <v>0</v>
      </c>
      <c r="X30" s="4" t="s">
        <v>140</v>
      </c>
      <c r="Y30" s="4" t="s">
        <v>141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45316</v>
      </c>
      <c r="G31" s="6">
        <v>45318</v>
      </c>
      <c r="H31" s="4">
        <v>1</v>
      </c>
      <c r="I31" s="4">
        <v>2</v>
      </c>
      <c r="J31" s="4">
        <v>2</v>
      </c>
      <c r="K31" s="4" t="s">
        <v>30</v>
      </c>
      <c r="L31" s="4">
        <v>3943.78</v>
      </c>
      <c r="M31" s="4">
        <v>3943.78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45253</v>
      </c>
      <c r="S31" s="6">
        <v>45321</v>
      </c>
      <c r="T31" s="4" t="s">
        <v>34</v>
      </c>
      <c r="U31" s="4">
        <v>3943.78</v>
      </c>
      <c r="V31" s="4">
        <v>0</v>
      </c>
      <c r="W31" s="4">
        <v>0</v>
      </c>
      <c r="X31" s="4" t="s">
        <v>146</v>
      </c>
      <c r="Y31" s="4" t="s">
        <v>147</v>
      </c>
    </row>
    <row r="32" s="4" customFormat="1" spans="1:25">
      <c r="A32" s="4" t="s">
        <v>148</v>
      </c>
      <c r="B32" s="4" t="s">
        <v>26</v>
      </c>
      <c r="C32" s="4" t="s">
        <v>27</v>
      </c>
      <c r="D32" s="4" t="s">
        <v>149</v>
      </c>
      <c r="E32" s="4" t="s">
        <v>150</v>
      </c>
      <c r="F32" s="6">
        <v>45317</v>
      </c>
      <c r="G32" s="6">
        <v>45318</v>
      </c>
      <c r="H32" s="4">
        <v>1</v>
      </c>
      <c r="I32" s="4">
        <v>1</v>
      </c>
      <c r="J32" s="4">
        <v>1</v>
      </c>
      <c r="K32" s="4" t="s">
        <v>30</v>
      </c>
      <c r="L32" s="4">
        <v>667.83</v>
      </c>
      <c r="M32" s="4">
        <v>667.83</v>
      </c>
      <c r="N32" s="4" t="s">
        <v>151</v>
      </c>
      <c r="O32" s="4" t="s">
        <v>32</v>
      </c>
      <c r="P32" s="4" t="s">
        <v>33</v>
      </c>
      <c r="Q32" s="4">
        <v>0</v>
      </c>
      <c r="R32" s="7">
        <v>45254</v>
      </c>
      <c r="S32" s="6">
        <v>45321</v>
      </c>
      <c r="T32" s="4" t="s">
        <v>34</v>
      </c>
      <c r="U32" s="4">
        <v>667.83</v>
      </c>
      <c r="V32" s="4">
        <v>0</v>
      </c>
      <c r="W32" s="4">
        <v>0</v>
      </c>
      <c r="X32" s="4" t="s">
        <v>152</v>
      </c>
      <c r="Y32" s="4" t="s">
        <v>36</v>
      </c>
    </row>
    <row r="33" s="4" customFormat="1" spans="1:25">
      <c r="A33" s="4" t="s">
        <v>112</v>
      </c>
      <c r="B33" s="4" t="s">
        <v>26</v>
      </c>
      <c r="C33" s="4" t="s">
        <v>40</v>
      </c>
      <c r="D33" s="4" t="s">
        <v>113</v>
      </c>
      <c r="E33" s="4" t="s">
        <v>94</v>
      </c>
      <c r="F33" s="6">
        <v>45315</v>
      </c>
      <c r="G33" s="6">
        <v>45318</v>
      </c>
      <c r="H33" s="4">
        <v>1</v>
      </c>
      <c r="I33" s="4">
        <v>3</v>
      </c>
      <c r="J33" s="4">
        <v>3</v>
      </c>
      <c r="K33" s="4" t="s">
        <v>30</v>
      </c>
      <c r="L33" s="4">
        <v>-2200.74</v>
      </c>
      <c r="M33" s="4">
        <v>-2200.74</v>
      </c>
      <c r="N33" s="4" t="s">
        <v>114</v>
      </c>
      <c r="O33" s="4" t="s">
        <v>32</v>
      </c>
      <c r="P33" s="4" t="s">
        <v>33</v>
      </c>
      <c r="Q33" s="4">
        <v>0</v>
      </c>
      <c r="R33" s="7">
        <v>45236.0000115741</v>
      </c>
      <c r="S33" s="6">
        <v>45321</v>
      </c>
      <c r="T33" s="4" t="s">
        <v>34</v>
      </c>
      <c r="U33" s="4">
        <v>-2200.74</v>
      </c>
      <c r="V33" s="4">
        <v>0</v>
      </c>
      <c r="W33" s="4">
        <v>0</v>
      </c>
      <c r="X33" s="4" t="s">
        <v>115</v>
      </c>
      <c r="Y33" s="4" t="s">
        <v>36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45316</v>
      </c>
      <c r="G34" s="6">
        <v>45318</v>
      </c>
      <c r="H34" s="4">
        <v>1</v>
      </c>
      <c r="I34" s="4">
        <v>2</v>
      </c>
      <c r="J34" s="4">
        <v>2</v>
      </c>
      <c r="K34" s="4" t="s">
        <v>30</v>
      </c>
      <c r="L34" s="4">
        <v>1004.78</v>
      </c>
      <c r="M34" s="4">
        <v>1004.78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45270.0000115741</v>
      </c>
      <c r="S34" s="6">
        <v>45321</v>
      </c>
      <c r="T34" s="4" t="s">
        <v>34</v>
      </c>
      <c r="U34" s="4">
        <v>1004.78</v>
      </c>
      <c r="V34" s="4">
        <v>0</v>
      </c>
      <c r="W34" s="4">
        <v>0</v>
      </c>
      <c r="X34" s="4" t="s">
        <v>157</v>
      </c>
      <c r="Y34" s="4" t="s">
        <v>158</v>
      </c>
    </row>
    <row r="35" s="4" customFormat="1" spans="1:25">
      <c r="A35" s="4" t="s">
        <v>136</v>
      </c>
      <c r="B35" s="4" t="s">
        <v>26</v>
      </c>
      <c r="C35" s="4" t="s">
        <v>40</v>
      </c>
      <c r="D35" s="4" t="s">
        <v>137</v>
      </c>
      <c r="E35" s="4" t="s">
        <v>138</v>
      </c>
      <c r="F35" s="6">
        <v>45311</v>
      </c>
      <c r="G35" s="6">
        <v>45318</v>
      </c>
      <c r="H35" s="4">
        <v>1</v>
      </c>
      <c r="I35" s="4">
        <v>7</v>
      </c>
      <c r="J35" s="4">
        <v>7</v>
      </c>
      <c r="K35" s="4" t="s">
        <v>30</v>
      </c>
      <c r="L35" s="4">
        <v>-3941.42</v>
      </c>
      <c r="M35" s="4">
        <v>-3941.42</v>
      </c>
      <c r="N35" s="4" t="s">
        <v>139</v>
      </c>
      <c r="O35" s="4" t="s">
        <v>32</v>
      </c>
      <c r="P35" s="4" t="s">
        <v>33</v>
      </c>
      <c r="Q35" s="4">
        <v>0</v>
      </c>
      <c r="R35" s="7">
        <v>45250</v>
      </c>
      <c r="S35" s="6">
        <v>45321</v>
      </c>
      <c r="T35" s="4" t="s">
        <v>34</v>
      </c>
      <c r="U35" s="4">
        <v>-3941.42</v>
      </c>
      <c r="V35" s="4">
        <v>0</v>
      </c>
      <c r="W35" s="4">
        <v>0</v>
      </c>
      <c r="X35" s="4" t="s">
        <v>140</v>
      </c>
      <c r="Y35" s="4" t="s">
        <v>141</v>
      </c>
    </row>
    <row r="36" s="4" customFormat="1" spans="1:25">
      <c r="A36" s="4" t="s">
        <v>125</v>
      </c>
      <c r="B36" s="4" t="s">
        <v>26</v>
      </c>
      <c r="C36" s="4" t="s">
        <v>40</v>
      </c>
      <c r="D36" s="4" t="s">
        <v>126</v>
      </c>
      <c r="E36" s="4" t="s">
        <v>127</v>
      </c>
      <c r="F36" s="6">
        <v>45316</v>
      </c>
      <c r="G36" s="6">
        <v>45318</v>
      </c>
      <c r="H36" s="4">
        <v>1</v>
      </c>
      <c r="I36" s="4">
        <v>2</v>
      </c>
      <c r="J36" s="4">
        <v>2</v>
      </c>
      <c r="K36" s="4" t="s">
        <v>30</v>
      </c>
      <c r="L36" s="4">
        <v>-1615.46</v>
      </c>
      <c r="M36" s="4">
        <v>-1615.46</v>
      </c>
      <c r="N36" s="4" t="s">
        <v>128</v>
      </c>
      <c r="O36" s="4" t="s">
        <v>32</v>
      </c>
      <c r="P36" s="4" t="s">
        <v>33</v>
      </c>
      <c r="Q36" s="4">
        <v>0</v>
      </c>
      <c r="R36" s="7">
        <v>45246</v>
      </c>
      <c r="S36" s="6">
        <v>45321</v>
      </c>
      <c r="T36" s="4" t="s">
        <v>34</v>
      </c>
      <c r="U36" s="4">
        <v>-1615.46</v>
      </c>
      <c r="V36" s="4">
        <v>0</v>
      </c>
      <c r="W36" s="4">
        <v>0</v>
      </c>
      <c r="X36" s="4" t="s">
        <v>129</v>
      </c>
      <c r="Y36" s="4" t="s">
        <v>36</v>
      </c>
    </row>
    <row r="37" s="4" customFormat="1" spans="1:25">
      <c r="A37" s="4" t="s">
        <v>102</v>
      </c>
      <c r="B37" s="4" t="s">
        <v>26</v>
      </c>
      <c r="C37" s="4" t="s">
        <v>40</v>
      </c>
      <c r="D37" s="4" t="s">
        <v>103</v>
      </c>
      <c r="E37" s="4" t="s">
        <v>104</v>
      </c>
      <c r="F37" s="6">
        <v>45316</v>
      </c>
      <c r="G37" s="6">
        <v>45318</v>
      </c>
      <c r="H37" s="4">
        <v>1</v>
      </c>
      <c r="I37" s="4">
        <v>2</v>
      </c>
      <c r="J37" s="4">
        <v>2</v>
      </c>
      <c r="K37" s="4" t="s">
        <v>30</v>
      </c>
      <c r="L37" s="4">
        <v>-1851.04</v>
      </c>
      <c r="M37" s="4">
        <v>-1851.04</v>
      </c>
      <c r="N37" s="4" t="s">
        <v>105</v>
      </c>
      <c r="O37" s="4" t="s">
        <v>32</v>
      </c>
      <c r="P37" s="4" t="s">
        <v>33</v>
      </c>
      <c r="Q37" s="4">
        <v>0</v>
      </c>
      <c r="R37" s="7">
        <v>45235</v>
      </c>
      <c r="S37" s="6">
        <v>45321</v>
      </c>
      <c r="T37" s="4" t="s">
        <v>34</v>
      </c>
      <c r="U37" s="4">
        <v>-1851.04</v>
      </c>
      <c r="V37" s="4">
        <v>0</v>
      </c>
      <c r="W37" s="4">
        <v>0</v>
      </c>
      <c r="X37" s="4" t="s">
        <v>106</v>
      </c>
      <c r="Y37" s="4" t="s">
        <v>36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160</v>
      </c>
      <c r="E38" s="4" t="s">
        <v>161</v>
      </c>
      <c r="F38" s="6">
        <v>45317</v>
      </c>
      <c r="G38" s="6">
        <v>45318</v>
      </c>
      <c r="H38" s="4">
        <v>1</v>
      </c>
      <c r="I38" s="4">
        <v>1</v>
      </c>
      <c r="J38" s="4">
        <v>1</v>
      </c>
      <c r="K38" s="4" t="s">
        <v>30</v>
      </c>
      <c r="L38" s="4">
        <v>1914.92</v>
      </c>
      <c r="M38" s="4">
        <v>1914.92</v>
      </c>
      <c r="N38" s="4" t="s">
        <v>162</v>
      </c>
      <c r="O38" s="4" t="s">
        <v>32</v>
      </c>
      <c r="P38" s="4" t="s">
        <v>33</v>
      </c>
      <c r="Q38" s="4">
        <v>0</v>
      </c>
      <c r="R38" s="7">
        <v>45303</v>
      </c>
      <c r="S38" s="6">
        <v>45321</v>
      </c>
      <c r="T38" s="4" t="s">
        <v>34</v>
      </c>
      <c r="U38" s="4">
        <v>1914.92</v>
      </c>
      <c r="V38" s="4">
        <v>0</v>
      </c>
      <c r="W38" s="4">
        <v>0</v>
      </c>
      <c r="X38" s="4" t="s">
        <v>163</v>
      </c>
      <c r="Y38" s="4" t="s">
        <v>164</v>
      </c>
    </row>
    <row r="39" s="4" customFormat="1" spans="1:25">
      <c r="A39" s="4" t="s">
        <v>165</v>
      </c>
      <c r="B39" s="4" t="s">
        <v>26</v>
      </c>
      <c r="C39" s="4" t="s">
        <v>27</v>
      </c>
      <c r="D39" s="4" t="s">
        <v>166</v>
      </c>
      <c r="E39" s="4" t="s">
        <v>167</v>
      </c>
      <c r="F39" s="6">
        <v>45315</v>
      </c>
      <c r="G39" s="6">
        <v>45318</v>
      </c>
      <c r="H39" s="4">
        <v>1</v>
      </c>
      <c r="I39" s="4">
        <v>3</v>
      </c>
      <c r="J39" s="4">
        <v>3</v>
      </c>
      <c r="K39" s="4" t="s">
        <v>30</v>
      </c>
      <c r="L39" s="4">
        <v>3078.36</v>
      </c>
      <c r="M39" s="4">
        <v>3078.36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45304</v>
      </c>
      <c r="S39" s="6">
        <v>45321</v>
      </c>
      <c r="T39" s="4" t="s">
        <v>34</v>
      </c>
      <c r="U39" s="4">
        <v>3078.36</v>
      </c>
      <c r="V39" s="4">
        <v>0</v>
      </c>
      <c r="W39" s="4">
        <v>0</v>
      </c>
      <c r="X39" s="4" t="s">
        <v>169</v>
      </c>
      <c r="Y39" s="4" t="s">
        <v>170</v>
      </c>
    </row>
    <row r="40" s="4" customFormat="1" spans="1:25">
      <c r="A40" s="4" t="s">
        <v>71</v>
      </c>
      <c r="B40" s="4" t="s">
        <v>26</v>
      </c>
      <c r="C40" s="4" t="s">
        <v>40</v>
      </c>
      <c r="D40" s="4" t="s">
        <v>72</v>
      </c>
      <c r="E40" s="4" t="s">
        <v>73</v>
      </c>
      <c r="F40" s="6">
        <v>45315</v>
      </c>
      <c r="G40" s="6">
        <v>45318</v>
      </c>
      <c r="H40" s="4">
        <v>1</v>
      </c>
      <c r="I40" s="4">
        <v>3</v>
      </c>
      <c r="J40" s="4">
        <v>3</v>
      </c>
      <c r="K40" s="4" t="s">
        <v>30</v>
      </c>
      <c r="L40" s="4">
        <v>-2409.63</v>
      </c>
      <c r="M40" s="4">
        <v>-2409.63</v>
      </c>
      <c r="N40" s="4" t="s">
        <v>74</v>
      </c>
      <c r="O40" s="4" t="s">
        <v>32</v>
      </c>
      <c r="P40" s="4" t="s">
        <v>33</v>
      </c>
      <c r="Q40" s="4">
        <v>0</v>
      </c>
      <c r="R40" s="7">
        <v>45212.0000115741</v>
      </c>
      <c r="S40" s="6">
        <v>45321</v>
      </c>
      <c r="T40" s="4" t="s">
        <v>34</v>
      </c>
      <c r="U40" s="4">
        <v>-2409.63</v>
      </c>
      <c r="V40" s="4">
        <v>0</v>
      </c>
      <c r="W40" s="4">
        <v>0</v>
      </c>
      <c r="X40" s="4" t="s">
        <v>75</v>
      </c>
      <c r="Y40" s="4" t="s">
        <v>36</v>
      </c>
    </row>
    <row r="41" s="4" customFormat="1" spans="1:25">
      <c r="A41" s="4" t="s">
        <v>171</v>
      </c>
      <c r="B41" s="4" t="s">
        <v>26</v>
      </c>
      <c r="C41" s="4" t="s">
        <v>27</v>
      </c>
      <c r="D41" s="4" t="s">
        <v>160</v>
      </c>
      <c r="E41" s="4" t="s">
        <v>172</v>
      </c>
      <c r="F41" s="6">
        <v>45312</v>
      </c>
      <c r="G41" s="6">
        <v>45318</v>
      </c>
      <c r="H41" s="4">
        <v>1</v>
      </c>
      <c r="I41" s="4">
        <v>6</v>
      </c>
      <c r="J41" s="4">
        <v>6</v>
      </c>
      <c r="K41" s="4" t="s">
        <v>30</v>
      </c>
      <c r="L41" s="4">
        <v>10372.62</v>
      </c>
      <c r="M41" s="4">
        <v>10372.62</v>
      </c>
      <c r="N41" s="4" t="s">
        <v>173</v>
      </c>
      <c r="O41" s="4" t="s">
        <v>32</v>
      </c>
      <c r="P41" s="4" t="s">
        <v>33</v>
      </c>
      <c r="Q41" s="4">
        <v>0</v>
      </c>
      <c r="R41" s="7">
        <v>45309</v>
      </c>
      <c r="S41" s="6">
        <v>45321</v>
      </c>
      <c r="T41" s="4" t="s">
        <v>34</v>
      </c>
      <c r="U41" s="4">
        <v>10372.62</v>
      </c>
      <c r="V41" s="4">
        <v>0</v>
      </c>
      <c r="W41" s="4">
        <v>0</v>
      </c>
      <c r="X41" s="4" t="s">
        <v>174</v>
      </c>
      <c r="Y41" s="4" t="s">
        <v>175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50</v>
      </c>
      <c r="F42" s="6">
        <v>45317</v>
      </c>
      <c r="G42" s="6">
        <v>45318</v>
      </c>
      <c r="H42" s="4">
        <v>1</v>
      </c>
      <c r="I42" s="4">
        <v>1</v>
      </c>
      <c r="J42" s="4">
        <v>1</v>
      </c>
      <c r="K42" s="4" t="s">
        <v>30</v>
      </c>
      <c r="L42" s="4">
        <v>1017.14</v>
      </c>
      <c r="M42" s="4">
        <v>1017.14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45233.0000115741</v>
      </c>
      <c r="S42" s="6">
        <v>45321</v>
      </c>
      <c r="T42" s="4" t="s">
        <v>34</v>
      </c>
      <c r="U42" s="4">
        <v>1017.14</v>
      </c>
      <c r="V42" s="4">
        <v>0</v>
      </c>
      <c r="W42" s="4">
        <v>0</v>
      </c>
      <c r="X42" s="4" t="s">
        <v>179</v>
      </c>
      <c r="Y42" s="4" t="s">
        <v>180</v>
      </c>
    </row>
    <row r="43" s="4" customFormat="1" spans="1:25">
      <c r="A43" s="4" t="s">
        <v>181</v>
      </c>
      <c r="B43" s="4" t="s">
        <v>26</v>
      </c>
      <c r="C43" s="4" t="s">
        <v>27</v>
      </c>
      <c r="D43" s="4" t="s">
        <v>182</v>
      </c>
      <c r="E43" s="4" t="s">
        <v>183</v>
      </c>
      <c r="F43" s="6">
        <v>45315</v>
      </c>
      <c r="G43" s="6">
        <v>45318</v>
      </c>
      <c r="H43" s="4">
        <v>1</v>
      </c>
      <c r="I43" s="4">
        <v>3</v>
      </c>
      <c r="J43" s="4">
        <v>3</v>
      </c>
      <c r="K43" s="4" t="s">
        <v>30</v>
      </c>
      <c r="L43" s="4">
        <v>33766.26</v>
      </c>
      <c r="M43" s="4">
        <v>33766.26</v>
      </c>
      <c r="N43" s="4" t="s">
        <v>184</v>
      </c>
      <c r="O43" s="4" t="s">
        <v>32</v>
      </c>
      <c r="P43" s="4" t="s">
        <v>33</v>
      </c>
      <c r="Q43" s="4">
        <v>0</v>
      </c>
      <c r="R43" s="7">
        <v>45311</v>
      </c>
      <c r="S43" s="6">
        <v>45321</v>
      </c>
      <c r="T43" s="4" t="s">
        <v>34</v>
      </c>
      <c r="U43" s="4">
        <v>33766.26</v>
      </c>
      <c r="V43" s="4">
        <v>0</v>
      </c>
      <c r="W43" s="4">
        <v>0</v>
      </c>
      <c r="X43" s="4" t="s">
        <v>185</v>
      </c>
      <c r="Y43" s="4" t="s">
        <v>186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8" sqref="A38:C4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hidden="1" spans="1:9">
      <c r="A2" s="5">
        <v>999224649310193</v>
      </c>
      <c r="B2" s="6">
        <v>45317</v>
      </c>
      <c r="C2" s="6">
        <v>45318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999224650460463</v>
      </c>
      <c r="B3" s="6">
        <v>45317</v>
      </c>
      <c r="C3" s="6">
        <v>45318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1" si="0">D3-E3</f>
        <v>#N/A</v>
      </c>
      <c r="H3" s="4" t="e">
        <f t="shared" ref="H3:H31" si="1">$H$1&amp;F3</f>
        <v>#N/A</v>
      </c>
      <c r="I3" s="4" t="e">
        <f>VLOOKUP(A3,HOP!A:U,21,0)</f>
        <v>#N/A</v>
      </c>
    </row>
    <row r="4" s="4" customFormat="1" hidden="1" spans="1:9">
      <c r="A4" s="5">
        <v>999224708955313</v>
      </c>
      <c r="B4" s="6">
        <v>45317</v>
      </c>
      <c r="C4" s="6">
        <v>45318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999224734158890</v>
      </c>
      <c r="B5" s="6">
        <v>45317</v>
      </c>
      <c r="C5" s="6">
        <v>45318</v>
      </c>
      <c r="D5" s="4">
        <v>693</v>
      </c>
      <c r="E5" s="4" t="str">
        <f>VLOOKUP(A5,HOP!A:L,12,0)</f>
        <v>693.00</v>
      </c>
      <c r="F5" s="4" t="str">
        <f>VLOOKUP(A5,HOP!A:C,3,0)</f>
        <v>3494442</v>
      </c>
      <c r="G5" s="4">
        <f t="shared" si="0"/>
        <v>0</v>
      </c>
      <c r="H5" s="4" t="str">
        <f t="shared" si="1"/>
        <v>，3494442</v>
      </c>
      <c r="I5" s="4" t="str">
        <f>VLOOKUP(A5,HOP!A:U,21,0)</f>
        <v>直连</v>
      </c>
    </row>
    <row r="6" s="4" customFormat="1" spans="1:9">
      <c r="A6" s="5">
        <v>999224887184517</v>
      </c>
      <c r="B6" s="6">
        <v>45315</v>
      </c>
      <c r="C6" s="6">
        <v>45318</v>
      </c>
      <c r="D6" s="4">
        <v>1463.25</v>
      </c>
      <c r="E6" s="4" t="str">
        <f>VLOOKUP(A6,HOP!A:L,12,0)</f>
        <v>1463.25</v>
      </c>
      <c r="F6" s="4" t="str">
        <f>VLOOKUP(A6,HOP!A:C,3,0)</f>
        <v>3533654</v>
      </c>
      <c r="G6" s="4">
        <f t="shared" si="0"/>
        <v>0</v>
      </c>
      <c r="H6" s="4" t="str">
        <f t="shared" si="1"/>
        <v>，3533654</v>
      </c>
      <c r="I6" s="4" t="str">
        <f>VLOOKUP(A6,HOP!A:U,21,0)</f>
        <v>直连</v>
      </c>
    </row>
    <row r="7" s="4" customFormat="1" hidden="1" spans="1:9">
      <c r="A7" s="5">
        <v>999226196821922</v>
      </c>
      <c r="B7" s="6">
        <v>45317</v>
      </c>
      <c r="C7" s="6">
        <v>45318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999226753885077</v>
      </c>
      <c r="B8" s="6">
        <v>45316</v>
      </c>
      <c r="C8" s="6">
        <v>45318</v>
      </c>
      <c r="D8" s="4">
        <v>2883.46</v>
      </c>
      <c r="E8" s="4" t="str">
        <f>VLOOKUP(A8,HOP!A:L,12,0)</f>
        <v>2883.46</v>
      </c>
      <c r="F8" s="4" t="str">
        <f>VLOOKUP(A8,HOP!A:C,3,0)</f>
        <v>3917480</v>
      </c>
      <c r="G8" s="4">
        <f t="shared" si="0"/>
        <v>0</v>
      </c>
      <c r="H8" s="4" t="str">
        <f t="shared" si="1"/>
        <v>，3917480</v>
      </c>
      <c r="I8" s="4" t="str">
        <f>VLOOKUP(A8,HOP!A:U,21,0)</f>
        <v>直连</v>
      </c>
    </row>
    <row r="9" s="4" customFormat="1" spans="1:9">
      <c r="A9" s="5">
        <v>999227349969219</v>
      </c>
      <c r="B9" s="6">
        <v>45317</v>
      </c>
      <c r="C9" s="6">
        <v>45318</v>
      </c>
      <c r="D9" s="4">
        <v>890.4</v>
      </c>
      <c r="E9" s="4" t="str">
        <f>VLOOKUP(A9,HOP!A:L,12,0)</f>
        <v>890.40</v>
      </c>
      <c r="F9" s="4" t="str">
        <f>VLOOKUP(A9,HOP!A:C,3,0)</f>
        <v>4059297</v>
      </c>
      <c r="G9" s="4">
        <f t="shared" si="0"/>
        <v>0</v>
      </c>
      <c r="H9" s="4" t="str">
        <f t="shared" si="1"/>
        <v>，4059297</v>
      </c>
      <c r="I9" s="4" t="str">
        <f>VLOOKUP(A9,HOP!A:U,21,0)</f>
        <v>直连</v>
      </c>
    </row>
    <row r="10" s="4" customFormat="1" hidden="1" spans="1:9">
      <c r="A10" s="5">
        <v>999227376004999</v>
      </c>
      <c r="B10" s="6">
        <v>45315</v>
      </c>
      <c r="C10" s="6">
        <v>45318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999228213099578</v>
      </c>
      <c r="B11" s="6">
        <v>45317</v>
      </c>
      <c r="C11" s="6">
        <v>45318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999228274385362</v>
      </c>
      <c r="B12" s="6">
        <v>45317</v>
      </c>
      <c r="C12" s="6">
        <v>45318</v>
      </c>
      <c r="D12" s="4">
        <v>561.4</v>
      </c>
      <c r="E12" s="4" t="str">
        <f>VLOOKUP(A12,HOP!A:L,12,0)</f>
        <v>561.40</v>
      </c>
      <c r="F12" s="4" t="str">
        <f>VLOOKUP(A12,HOP!A:C,3,0)</f>
        <v>4173747</v>
      </c>
      <c r="G12" s="4">
        <f t="shared" si="0"/>
        <v>0</v>
      </c>
      <c r="H12" s="4" t="str">
        <f t="shared" si="1"/>
        <v>，4173747</v>
      </c>
      <c r="I12" s="4" t="str">
        <f>VLOOKUP(A12,HOP!A:U,21,0)</f>
        <v>直连</v>
      </c>
    </row>
    <row r="13" s="4" customFormat="1" spans="1:9">
      <c r="A13" s="5">
        <v>999228289060200</v>
      </c>
      <c r="B13" s="6">
        <v>45316</v>
      </c>
      <c r="C13" s="6">
        <v>45318</v>
      </c>
      <c r="D13" s="4">
        <v>2242.4</v>
      </c>
      <c r="E13" s="4" t="str">
        <f>VLOOKUP(A13,HOP!A:L,12,0)</f>
        <v>2242.40</v>
      </c>
      <c r="F13" s="4" t="str">
        <f>VLOOKUP(A13,HOP!A:C,3,0)</f>
        <v>4178962</v>
      </c>
      <c r="G13" s="4">
        <f t="shared" si="0"/>
        <v>0</v>
      </c>
      <c r="H13" s="4" t="str">
        <f t="shared" si="1"/>
        <v>，4178962</v>
      </c>
      <c r="I13" s="4" t="str">
        <f>VLOOKUP(A13,HOP!A:U,21,0)</f>
        <v>直连</v>
      </c>
    </row>
    <row r="14" s="4" customFormat="1" spans="1:9">
      <c r="A14" s="5">
        <v>999228308383346</v>
      </c>
      <c r="B14" s="6">
        <v>45317</v>
      </c>
      <c r="C14" s="6">
        <v>45318</v>
      </c>
      <c r="D14" s="4">
        <v>382.55</v>
      </c>
      <c r="E14" s="4" t="str">
        <f>VLOOKUP(A14,HOP!A:L,12,0)</f>
        <v>382.55</v>
      </c>
      <c r="F14" s="4" t="str">
        <f>VLOOKUP(A14,HOP!A:C,3,0)</f>
        <v>4185422</v>
      </c>
      <c r="G14" s="4">
        <f t="shared" si="0"/>
        <v>0</v>
      </c>
      <c r="H14" s="4" t="str">
        <f t="shared" si="1"/>
        <v>，4185422</v>
      </c>
      <c r="I14" s="4" t="str">
        <f>VLOOKUP(A14,HOP!A:U,21,0)</f>
        <v>直连</v>
      </c>
    </row>
    <row r="15" s="4" customFormat="1" hidden="1" spans="1:9">
      <c r="A15" s="5">
        <v>999228320173273</v>
      </c>
      <c r="B15" s="6">
        <v>45316</v>
      </c>
      <c r="C15" s="6">
        <v>45318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999228334228861</v>
      </c>
      <c r="B16" s="6">
        <v>45316</v>
      </c>
      <c r="C16" s="6">
        <v>45318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999228339391546</v>
      </c>
      <c r="B17" s="6">
        <v>45315</v>
      </c>
      <c r="C17" s="6">
        <v>45318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999228344010568</v>
      </c>
      <c r="B18" s="6">
        <v>45315</v>
      </c>
      <c r="C18" s="6">
        <v>45318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999228368791053</v>
      </c>
      <c r="B19" s="6">
        <v>45316</v>
      </c>
      <c r="C19" s="6">
        <v>45318</v>
      </c>
      <c r="D19" s="4">
        <v>2838.38</v>
      </c>
      <c r="E19" s="4" t="str">
        <f>VLOOKUP(A19,HOP!A:L,12,0)</f>
        <v>2838.38</v>
      </c>
      <c r="F19" s="4" t="str">
        <f>VLOOKUP(A19,HOP!A:C,3,0)</f>
        <v>4220939</v>
      </c>
      <c r="G19" s="4">
        <f t="shared" si="0"/>
        <v>0</v>
      </c>
      <c r="H19" s="4" t="str">
        <f t="shared" si="1"/>
        <v>，4220939</v>
      </c>
      <c r="I19" s="4" t="str">
        <f>VLOOKUP(A19,HOP!A:U,21,0)</f>
        <v>直连</v>
      </c>
    </row>
    <row r="20" s="4" customFormat="1" spans="1:9">
      <c r="A20" s="5">
        <v>999228488470186</v>
      </c>
      <c r="B20" s="6">
        <v>45314</v>
      </c>
      <c r="C20" s="6">
        <v>45318</v>
      </c>
      <c r="D20" s="4">
        <v>3745.28</v>
      </c>
      <c r="E20" s="4" t="str">
        <f>VLOOKUP(A20,HOP!A:L,12,0)</f>
        <v>3745.28</v>
      </c>
      <c r="F20" s="4" t="str">
        <f>VLOOKUP(A20,HOP!A:C,3,0)</f>
        <v>4259988</v>
      </c>
      <c r="G20" s="4">
        <f t="shared" si="0"/>
        <v>0</v>
      </c>
      <c r="H20" s="4" t="str">
        <f t="shared" si="1"/>
        <v>，4259988</v>
      </c>
      <c r="I20" s="4" t="str">
        <f>VLOOKUP(A20,HOP!A:U,21,0)</f>
        <v>直连</v>
      </c>
    </row>
    <row r="21" s="4" customFormat="1" hidden="1" spans="1:9">
      <c r="A21" s="5">
        <v>999228498527302</v>
      </c>
      <c r="B21" s="6">
        <v>45316</v>
      </c>
      <c r="C21" s="6">
        <v>45318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28524707688</v>
      </c>
      <c r="B22" s="6">
        <v>45315</v>
      </c>
      <c r="C22" s="6">
        <v>45318</v>
      </c>
      <c r="D22" s="4">
        <v>6867.99</v>
      </c>
      <c r="E22" s="4" t="str">
        <f>VLOOKUP(A22,HOP!A:L,12,0)</f>
        <v>6867.99</v>
      </c>
      <c r="F22" s="4" t="str">
        <f>VLOOKUP(A22,HOP!A:C,3,0)</f>
        <v>4272077</v>
      </c>
      <c r="G22" s="4">
        <f t="shared" si="0"/>
        <v>0</v>
      </c>
      <c r="H22" s="4" t="str">
        <f t="shared" si="1"/>
        <v>，4272077</v>
      </c>
      <c r="I22" s="4" t="str">
        <f>VLOOKUP(A22,HOP!A:U,21,0)</f>
        <v>直采</v>
      </c>
    </row>
    <row r="23" s="4" customFormat="1" hidden="1" spans="1:9">
      <c r="A23" s="5">
        <v>999228547941648</v>
      </c>
      <c r="B23" s="6">
        <v>45311</v>
      </c>
      <c r="C23" s="6">
        <v>45318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999228590033833</v>
      </c>
      <c r="B24" s="6">
        <v>45316</v>
      </c>
      <c r="C24" s="6">
        <v>45318</v>
      </c>
      <c r="D24" s="4">
        <v>3943.78</v>
      </c>
      <c r="E24" s="4" t="str">
        <f>VLOOKUP(A24,HOP!A:L,12,0)</f>
        <v>3943.78</v>
      </c>
      <c r="F24" s="4" t="str">
        <f>VLOOKUP(A24,HOP!A:C,3,0)</f>
        <v>4307546</v>
      </c>
      <c r="G24" s="4">
        <f t="shared" si="0"/>
        <v>0</v>
      </c>
      <c r="H24" s="4" t="str">
        <f t="shared" si="1"/>
        <v>，4307546</v>
      </c>
      <c r="I24" s="4" t="str">
        <f>VLOOKUP(A24,HOP!A:U,21,0)</f>
        <v>直连</v>
      </c>
    </row>
    <row r="25" s="4" customFormat="1" spans="1:9">
      <c r="A25" s="5">
        <v>999228605935180</v>
      </c>
      <c r="B25" s="6">
        <v>45317</v>
      </c>
      <c r="C25" s="6">
        <v>45318</v>
      </c>
      <c r="D25" s="4">
        <v>667.83</v>
      </c>
      <c r="E25" s="4" t="str">
        <f>VLOOKUP(A25,HOP!A:L,12,0)</f>
        <v>667.83</v>
      </c>
      <c r="F25" s="4" t="str">
        <f>VLOOKUP(A25,HOP!A:C,3,0)</f>
        <v>4314072</v>
      </c>
      <c r="G25" s="4">
        <f t="shared" si="0"/>
        <v>0</v>
      </c>
      <c r="H25" s="4" t="str">
        <f t="shared" si="1"/>
        <v>，4314072</v>
      </c>
      <c r="I25" s="4" t="str">
        <f>VLOOKUP(A25,HOP!A:U,21,0)</f>
        <v>直连</v>
      </c>
    </row>
    <row r="26" s="4" customFormat="1" spans="1:9">
      <c r="A26" s="5">
        <v>999229361754882</v>
      </c>
      <c r="B26" s="6">
        <v>45316</v>
      </c>
      <c r="C26" s="6">
        <v>45318</v>
      </c>
      <c r="D26" s="4">
        <v>1004.78</v>
      </c>
      <c r="E26" s="4" t="str">
        <f>VLOOKUP(A26,HOP!A:L,12,0)</f>
        <v>1004.78</v>
      </c>
      <c r="F26" s="4" t="str">
        <f>VLOOKUP(A26,HOP!A:C,3,0)</f>
        <v>4411853</v>
      </c>
      <c r="G26" s="4">
        <f t="shared" si="0"/>
        <v>0</v>
      </c>
      <c r="H26" s="4" t="str">
        <f t="shared" si="1"/>
        <v>，4411853</v>
      </c>
      <c r="I26" s="4" t="str">
        <f>VLOOKUP(A26,HOP!A:U,21,0)</f>
        <v>直采</v>
      </c>
    </row>
    <row r="27" s="4" customFormat="1" spans="1:9">
      <c r="A27" s="5">
        <v>29678051559</v>
      </c>
      <c r="B27" s="6">
        <v>45317</v>
      </c>
      <c r="C27" s="6">
        <v>45318</v>
      </c>
      <c r="D27" s="4">
        <v>1914.92</v>
      </c>
      <c r="E27" s="4" t="str">
        <f>VLOOKUP(A27,HOP!A:L,12,0)</f>
        <v>1914.92</v>
      </c>
      <c r="F27" s="4" t="str">
        <f>VLOOKUP(A27,HOP!A:C,3,0)</f>
        <v>4587184</v>
      </c>
      <c r="G27" s="4">
        <f t="shared" si="0"/>
        <v>0</v>
      </c>
      <c r="H27" s="4" t="str">
        <f t="shared" si="1"/>
        <v>，4587184</v>
      </c>
      <c r="I27" s="4" t="str">
        <f>VLOOKUP(A27,HOP!A:U,21,0)</f>
        <v>直采</v>
      </c>
    </row>
    <row r="28" s="4" customFormat="1" spans="1:9">
      <c r="A28" s="5">
        <v>999229688338229</v>
      </c>
      <c r="B28" s="6">
        <v>45315</v>
      </c>
      <c r="C28" s="6">
        <v>45318</v>
      </c>
      <c r="D28" s="4">
        <v>3078.36</v>
      </c>
      <c r="E28" s="4" t="str">
        <f>VLOOKUP(A28,HOP!A:L,12,0)</f>
        <v>3078.36</v>
      </c>
      <c r="F28" s="4" t="str">
        <f>VLOOKUP(A28,HOP!A:C,3,0)</f>
        <v>4590491</v>
      </c>
      <c r="G28" s="4">
        <f t="shared" si="0"/>
        <v>0</v>
      </c>
      <c r="H28" s="4" t="str">
        <f t="shared" si="1"/>
        <v>，4590491</v>
      </c>
      <c r="I28" s="4" t="str">
        <f>VLOOKUP(A28,HOP!A:U,21,0)</f>
        <v>直采</v>
      </c>
    </row>
    <row r="29" s="4" customFormat="1" spans="1:9">
      <c r="A29" s="5">
        <v>29769573174</v>
      </c>
      <c r="B29" s="6">
        <v>45312</v>
      </c>
      <c r="C29" s="6">
        <v>45318</v>
      </c>
      <c r="D29" s="4">
        <v>10372.62</v>
      </c>
      <c r="E29" s="4" t="str">
        <f>VLOOKUP(A29,HOP!A:L,12,0)</f>
        <v>10372.62</v>
      </c>
      <c r="F29" s="4" t="str">
        <f>VLOOKUP(A29,HOP!A:C,3,0)</f>
        <v>4610273</v>
      </c>
      <c r="G29" s="4">
        <f t="shared" si="0"/>
        <v>0</v>
      </c>
      <c r="H29" s="4" t="str">
        <f t="shared" si="1"/>
        <v>，4610273</v>
      </c>
      <c r="I29" s="4" t="str">
        <f>VLOOKUP(A29,HOP!A:U,21,0)</f>
        <v>直采</v>
      </c>
    </row>
    <row r="30" s="4" customFormat="1" spans="1:9">
      <c r="A30" s="5">
        <v>999228311972016</v>
      </c>
      <c r="B30" s="6">
        <v>45317</v>
      </c>
      <c r="C30" s="6">
        <v>45318</v>
      </c>
      <c r="D30" s="4">
        <v>1017.14</v>
      </c>
      <c r="E30" s="4" t="str">
        <f>VLOOKUP(A30,HOP!A:L,12,0)</f>
        <v>1017.14</v>
      </c>
      <c r="F30" s="4" t="str">
        <f>VLOOKUP(A30,HOP!A:C,3,0)</f>
        <v>4187043</v>
      </c>
      <c r="G30" s="4">
        <f t="shared" si="0"/>
        <v>0</v>
      </c>
      <c r="H30" s="4" t="str">
        <f t="shared" si="1"/>
        <v>，4187043</v>
      </c>
      <c r="I30" s="4" t="str">
        <f>VLOOKUP(A30,HOP!A:U,21,0)</f>
        <v>直连</v>
      </c>
    </row>
    <row r="31" s="4" customFormat="1" spans="1:9">
      <c r="A31" s="5">
        <v>999229825368491</v>
      </c>
      <c r="B31" s="6">
        <v>45315</v>
      </c>
      <c r="C31" s="6">
        <v>45318</v>
      </c>
      <c r="D31" s="4">
        <v>33766.26</v>
      </c>
      <c r="E31" s="4" t="str">
        <f>VLOOKUP(A31,HOP!A:L,12,0)</f>
        <v>33766.26</v>
      </c>
      <c r="F31" s="4" t="str">
        <f>VLOOKUP(A31,HOP!A:C,3,0)</f>
        <v>4621190</v>
      </c>
      <c r="G31" s="4">
        <f t="shared" si="0"/>
        <v>0</v>
      </c>
      <c r="H31" s="4" t="str">
        <f t="shared" si="1"/>
        <v>，4621190</v>
      </c>
      <c r="I31" s="4" t="str">
        <f>VLOOKUP(A31,HOP!A:U,21,0)</f>
        <v>直连</v>
      </c>
    </row>
    <row r="33" spans="4:4">
      <c r="D33" s="4">
        <f>SUM(D2:D32)</f>
        <v>78333.8</v>
      </c>
    </row>
    <row r="35" spans="4:4">
      <c r="D35" s="4" t="s">
        <v>188</v>
      </c>
    </row>
    <row r="38" spans="1:3">
      <c r="A38" s="4" t="s">
        <v>189</v>
      </c>
      <c r="C38" s="4">
        <v>23238.67</v>
      </c>
    </row>
    <row r="39" spans="1:3">
      <c r="A39" s="4" t="s">
        <v>190</v>
      </c>
      <c r="C39" s="4">
        <v>55095.13</v>
      </c>
    </row>
    <row r="40" spans="1:3">
      <c r="A40" s="4" t="s">
        <v>191</v>
      </c>
      <c r="C40" s="4">
        <f>SUBTOTAL(9,C38:C39)</f>
        <v>78333.8</v>
      </c>
    </row>
  </sheetData>
  <autoFilter ref="A1:XFD35">
    <filterColumn colId="3">
      <filters blank="1">
        <filter val="693"/>
        <filter val="382.55"/>
        <filter val="2883.46"/>
        <filter val="10372.62"/>
        <filter val="561.4"/>
        <filter val="890.4"/>
        <filter val="2242.4"/>
        <filter val="78333.8 HKD"/>
        <filter val="3078.36"/>
        <filter val="1004.78"/>
        <filter val="2838.38"/>
        <filter val="3943.78"/>
        <filter val="1463.25"/>
        <filter val="3745.28"/>
        <filter val="78333.8"/>
        <filter val="1914.92"/>
        <filter val="667.83"/>
        <filter val="1017.14"/>
        <filter val="33766.26"/>
        <filter val="6867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13</v>
      </c>
      <c r="F1" s="2" t="s">
        <v>5</v>
      </c>
      <c r="G1" s="2" t="s">
        <v>6</v>
      </c>
      <c r="H1" s="2" t="s">
        <v>196</v>
      </c>
      <c r="I1" s="2" t="s">
        <v>197</v>
      </c>
      <c r="J1" s="2" t="s">
        <v>198</v>
      </c>
      <c r="K1" s="2" t="s">
        <v>199</v>
      </c>
      <c r="L1" s="2" t="s">
        <v>200</v>
      </c>
      <c r="M1" s="2" t="s">
        <v>201</v>
      </c>
      <c r="N1" s="2" t="s">
        <v>202</v>
      </c>
      <c r="O1" s="2" t="s">
        <v>203</v>
      </c>
      <c r="P1" s="2" t="s">
        <v>204</v>
      </c>
      <c r="Q1" s="2" t="s">
        <v>205</v>
      </c>
      <c r="R1" s="2" t="s">
        <v>206</v>
      </c>
      <c r="S1" s="2" t="s">
        <v>207</v>
      </c>
      <c r="T1" s="2" t="s">
        <v>208</v>
      </c>
      <c r="U1" s="2" t="s">
        <v>209</v>
      </c>
      <c r="V1" s="2" t="s">
        <v>210</v>
      </c>
    </row>
    <row r="2" s="1" customFormat="1" spans="1:22">
      <c r="A2" s="3">
        <v>999229825368491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215</v>
      </c>
      <c r="G2" s="1" t="s">
        <v>216</v>
      </c>
      <c r="H2" s="1" t="s">
        <v>217</v>
      </c>
      <c r="I2" s="1" t="s">
        <v>218</v>
      </c>
      <c r="J2" s="1" t="s">
        <v>30</v>
      </c>
      <c r="K2" s="1" t="s">
        <v>219</v>
      </c>
      <c r="L2" s="1" t="s">
        <v>219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  <c r="V2" s="1" t="s">
        <v>228</v>
      </c>
    </row>
    <row r="3" s="1" customFormat="1" spans="1:22">
      <c r="A3" s="3">
        <v>29769573174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216</v>
      </c>
      <c r="H3" s="1" t="s">
        <v>217</v>
      </c>
      <c r="I3" s="1" t="s">
        <v>234</v>
      </c>
      <c r="J3" s="1" t="s">
        <v>30</v>
      </c>
      <c r="K3" s="1" t="s">
        <v>235</v>
      </c>
      <c r="L3" s="1" t="s">
        <v>235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236</v>
      </c>
      <c r="S3" s="1" t="s">
        <v>225</v>
      </c>
      <c r="T3" s="1" t="s">
        <v>226</v>
      </c>
      <c r="U3" s="1" t="s">
        <v>237</v>
      </c>
      <c r="V3" s="1" t="s">
        <v>228</v>
      </c>
    </row>
    <row r="4" s="1" customFormat="1" spans="1:22">
      <c r="A4" s="3">
        <v>999229688338229</v>
      </c>
      <c r="B4" s="1" t="s">
        <v>238</v>
      </c>
      <c r="C4" s="1" t="s">
        <v>239</v>
      </c>
      <c r="D4" s="1" t="s">
        <v>240</v>
      </c>
      <c r="E4" s="1" t="s">
        <v>241</v>
      </c>
      <c r="F4" s="1" t="s">
        <v>215</v>
      </c>
      <c r="G4" s="1" t="s">
        <v>216</v>
      </c>
      <c r="H4" s="1" t="s">
        <v>217</v>
      </c>
      <c r="I4" s="1" t="s">
        <v>242</v>
      </c>
      <c r="J4" s="1" t="s">
        <v>30</v>
      </c>
      <c r="K4" s="1" t="s">
        <v>243</v>
      </c>
      <c r="L4" s="1" t="s">
        <v>243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244</v>
      </c>
      <c r="S4" s="1" t="s">
        <v>225</v>
      </c>
      <c r="T4" s="1" t="s">
        <v>226</v>
      </c>
      <c r="U4" s="1" t="s">
        <v>237</v>
      </c>
      <c r="V4" s="1" t="s">
        <v>245</v>
      </c>
    </row>
    <row r="5" s="1" customFormat="1" spans="1:22">
      <c r="A5" s="3">
        <v>29678051559</v>
      </c>
      <c r="B5" s="1" t="s">
        <v>246</v>
      </c>
      <c r="C5" s="1" t="s">
        <v>247</v>
      </c>
      <c r="D5" s="1" t="s">
        <v>231</v>
      </c>
      <c r="E5" s="1" t="s">
        <v>248</v>
      </c>
      <c r="F5" s="1" t="s">
        <v>249</v>
      </c>
      <c r="G5" s="1" t="s">
        <v>216</v>
      </c>
      <c r="H5" s="1" t="s">
        <v>217</v>
      </c>
      <c r="I5" s="1" t="s">
        <v>250</v>
      </c>
      <c r="J5" s="1" t="s">
        <v>30</v>
      </c>
      <c r="K5" s="1" t="s">
        <v>251</v>
      </c>
      <c r="L5" s="1" t="s">
        <v>251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252</v>
      </c>
      <c r="S5" s="1" t="s">
        <v>225</v>
      </c>
      <c r="T5" s="1" t="s">
        <v>226</v>
      </c>
      <c r="U5" s="1" t="s">
        <v>237</v>
      </c>
      <c r="V5" s="1" t="s">
        <v>228</v>
      </c>
    </row>
    <row r="6" s="1" customFormat="1" spans="1:22">
      <c r="A6" s="3">
        <v>999229361754882</v>
      </c>
      <c r="B6" s="1" t="s">
        <v>253</v>
      </c>
      <c r="C6" s="1" t="s">
        <v>254</v>
      </c>
      <c r="D6" s="1" t="s">
        <v>255</v>
      </c>
      <c r="E6" s="1" t="s">
        <v>256</v>
      </c>
      <c r="F6" s="1" t="s">
        <v>257</v>
      </c>
      <c r="G6" s="1" t="s">
        <v>216</v>
      </c>
      <c r="H6" s="1" t="s">
        <v>217</v>
      </c>
      <c r="I6" s="1" t="s">
        <v>258</v>
      </c>
      <c r="J6" s="1" t="s">
        <v>30</v>
      </c>
      <c r="K6" s="1" t="s">
        <v>259</v>
      </c>
      <c r="L6" s="1" t="s">
        <v>259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260</v>
      </c>
      <c r="S6" s="1" t="s">
        <v>225</v>
      </c>
      <c r="T6" s="1" t="s">
        <v>226</v>
      </c>
      <c r="U6" s="1" t="s">
        <v>237</v>
      </c>
      <c r="V6" s="1" t="s">
        <v>261</v>
      </c>
    </row>
    <row r="7" s="1" customFormat="1" spans="1:22">
      <c r="A7" s="3">
        <v>999228605935180</v>
      </c>
      <c r="B7" s="1" t="s">
        <v>262</v>
      </c>
      <c r="C7" s="1" t="s">
        <v>263</v>
      </c>
      <c r="D7" s="1" t="s">
        <v>264</v>
      </c>
      <c r="E7" s="1" t="s">
        <v>265</v>
      </c>
      <c r="F7" s="1" t="s">
        <v>249</v>
      </c>
      <c r="G7" s="1" t="s">
        <v>216</v>
      </c>
      <c r="H7" s="1" t="s">
        <v>217</v>
      </c>
      <c r="I7" s="1" t="s">
        <v>266</v>
      </c>
      <c r="J7" s="1" t="s">
        <v>30</v>
      </c>
      <c r="K7" s="1" t="s">
        <v>267</v>
      </c>
      <c r="L7" s="1" t="s">
        <v>267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268</v>
      </c>
      <c r="S7" s="1" t="s">
        <v>225</v>
      </c>
      <c r="T7" s="1" t="s">
        <v>226</v>
      </c>
      <c r="U7" s="1" t="s">
        <v>227</v>
      </c>
      <c r="V7" s="1" t="s">
        <v>269</v>
      </c>
    </row>
    <row r="8" s="1" customFormat="1" spans="1:22">
      <c r="A8" s="3">
        <v>999228590033833</v>
      </c>
      <c r="B8" s="1" t="s">
        <v>270</v>
      </c>
      <c r="C8" s="1" t="s">
        <v>271</v>
      </c>
      <c r="D8" s="1" t="s">
        <v>272</v>
      </c>
      <c r="E8" s="1" t="s">
        <v>273</v>
      </c>
      <c r="F8" s="1" t="s">
        <v>257</v>
      </c>
      <c r="G8" s="1" t="s">
        <v>216</v>
      </c>
      <c r="H8" s="1" t="s">
        <v>217</v>
      </c>
      <c r="I8" s="1" t="s">
        <v>274</v>
      </c>
      <c r="J8" s="1" t="s">
        <v>30</v>
      </c>
      <c r="K8" s="1" t="s">
        <v>275</v>
      </c>
      <c r="L8" s="1" t="s">
        <v>275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276</v>
      </c>
      <c r="S8" s="1" t="s">
        <v>225</v>
      </c>
      <c r="T8" s="1" t="s">
        <v>226</v>
      </c>
      <c r="U8" s="1" t="s">
        <v>227</v>
      </c>
      <c r="V8" s="1" t="s">
        <v>277</v>
      </c>
    </row>
    <row r="9" s="1" customFormat="1" spans="1:22">
      <c r="A9" s="3">
        <v>28524707688</v>
      </c>
      <c r="B9" s="1" t="s">
        <v>278</v>
      </c>
      <c r="C9" s="1" t="s">
        <v>279</v>
      </c>
      <c r="D9" s="1" t="s">
        <v>280</v>
      </c>
      <c r="E9" s="1" t="s">
        <v>281</v>
      </c>
      <c r="F9" s="1" t="s">
        <v>215</v>
      </c>
      <c r="G9" s="1" t="s">
        <v>216</v>
      </c>
      <c r="H9" s="1" t="s">
        <v>217</v>
      </c>
      <c r="I9" s="1" t="s">
        <v>282</v>
      </c>
      <c r="J9" s="1" t="s">
        <v>30</v>
      </c>
      <c r="K9" s="1" t="s">
        <v>283</v>
      </c>
      <c r="L9" s="1" t="s">
        <v>283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284</v>
      </c>
      <c r="S9" s="1" t="s">
        <v>225</v>
      </c>
      <c r="T9" s="1" t="s">
        <v>226</v>
      </c>
      <c r="U9" s="1" t="s">
        <v>237</v>
      </c>
      <c r="V9" s="1" t="s">
        <v>228</v>
      </c>
    </row>
    <row r="10" s="1" customFormat="1" spans="1:22">
      <c r="A10" s="3">
        <v>999228488470186</v>
      </c>
      <c r="B10" s="1" t="s">
        <v>285</v>
      </c>
      <c r="C10" s="1" t="s">
        <v>286</v>
      </c>
      <c r="D10" s="1" t="s">
        <v>287</v>
      </c>
      <c r="E10" s="1" t="s">
        <v>288</v>
      </c>
      <c r="F10" s="1" t="s">
        <v>289</v>
      </c>
      <c r="G10" s="1" t="s">
        <v>216</v>
      </c>
      <c r="H10" s="1" t="s">
        <v>217</v>
      </c>
      <c r="I10" s="1" t="s">
        <v>290</v>
      </c>
      <c r="J10" s="1" t="s">
        <v>30</v>
      </c>
      <c r="K10" s="1" t="s">
        <v>291</v>
      </c>
      <c r="L10" s="1" t="s">
        <v>291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292</v>
      </c>
      <c r="S10" s="1" t="s">
        <v>225</v>
      </c>
      <c r="T10" s="1" t="s">
        <v>226</v>
      </c>
      <c r="U10" s="1" t="s">
        <v>227</v>
      </c>
      <c r="V10" s="1" t="s">
        <v>269</v>
      </c>
    </row>
    <row r="11" s="1" customFormat="1" spans="1:22">
      <c r="A11" s="3">
        <v>999228368791053</v>
      </c>
      <c r="B11" s="1" t="s">
        <v>293</v>
      </c>
      <c r="C11" s="1" t="s">
        <v>294</v>
      </c>
      <c r="D11" s="1" t="s">
        <v>295</v>
      </c>
      <c r="E11" s="1" t="s">
        <v>296</v>
      </c>
      <c r="F11" s="1" t="s">
        <v>257</v>
      </c>
      <c r="G11" s="1" t="s">
        <v>216</v>
      </c>
      <c r="H11" s="1" t="s">
        <v>217</v>
      </c>
      <c r="I11" s="1" t="s">
        <v>297</v>
      </c>
      <c r="J11" s="1" t="s">
        <v>30</v>
      </c>
      <c r="K11" s="1" t="s">
        <v>298</v>
      </c>
      <c r="L11" s="1" t="s">
        <v>298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299</v>
      </c>
      <c r="S11" s="1" t="s">
        <v>225</v>
      </c>
      <c r="T11" s="1" t="s">
        <v>226</v>
      </c>
      <c r="U11" s="1" t="s">
        <v>227</v>
      </c>
      <c r="V11" s="1" t="s">
        <v>245</v>
      </c>
    </row>
    <row r="12" s="1" customFormat="1" spans="1:22">
      <c r="A12" s="3">
        <v>999228311972016</v>
      </c>
      <c r="B12" s="1" t="s">
        <v>300</v>
      </c>
      <c r="C12" s="1" t="s">
        <v>301</v>
      </c>
      <c r="D12" s="1" t="s">
        <v>302</v>
      </c>
      <c r="E12" s="1" t="s">
        <v>303</v>
      </c>
      <c r="F12" s="1" t="s">
        <v>249</v>
      </c>
      <c r="G12" s="1" t="s">
        <v>216</v>
      </c>
      <c r="H12" s="1" t="s">
        <v>217</v>
      </c>
      <c r="I12" s="1" t="s">
        <v>304</v>
      </c>
      <c r="J12" s="1" t="s">
        <v>30</v>
      </c>
      <c r="K12" s="1" t="s">
        <v>305</v>
      </c>
      <c r="L12" s="1" t="s">
        <v>305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306</v>
      </c>
      <c r="S12" s="1" t="s">
        <v>225</v>
      </c>
      <c r="T12" s="1" t="s">
        <v>226</v>
      </c>
      <c r="U12" s="1" t="s">
        <v>227</v>
      </c>
      <c r="V12" s="1" t="s">
        <v>307</v>
      </c>
    </row>
    <row r="13" s="1" customFormat="1" spans="1:22">
      <c r="A13" s="3">
        <v>999228308383346</v>
      </c>
      <c r="B13" s="1" t="s">
        <v>300</v>
      </c>
      <c r="C13" s="1" t="s">
        <v>308</v>
      </c>
      <c r="D13" s="1" t="s">
        <v>309</v>
      </c>
      <c r="E13" s="1" t="s">
        <v>310</v>
      </c>
      <c r="F13" s="1" t="s">
        <v>249</v>
      </c>
      <c r="G13" s="1" t="s">
        <v>216</v>
      </c>
      <c r="H13" s="1" t="s">
        <v>217</v>
      </c>
      <c r="I13" s="1" t="s">
        <v>311</v>
      </c>
      <c r="J13" s="1" t="s">
        <v>30</v>
      </c>
      <c r="K13" s="1" t="s">
        <v>312</v>
      </c>
      <c r="L13" s="1" t="s">
        <v>312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313</v>
      </c>
      <c r="S13" s="1" t="s">
        <v>225</v>
      </c>
      <c r="T13" s="1" t="s">
        <v>226</v>
      </c>
      <c r="U13" s="1" t="s">
        <v>227</v>
      </c>
      <c r="V13" s="1" t="s">
        <v>314</v>
      </c>
    </row>
    <row r="14" s="1" customFormat="1" spans="1:22">
      <c r="A14" s="3">
        <v>999228289060200</v>
      </c>
      <c r="B14" s="1" t="s">
        <v>315</v>
      </c>
      <c r="C14" s="1" t="s">
        <v>316</v>
      </c>
      <c r="D14" s="1" t="s">
        <v>317</v>
      </c>
      <c r="E14" s="1" t="s">
        <v>318</v>
      </c>
      <c r="F14" s="1" t="s">
        <v>257</v>
      </c>
      <c r="G14" s="1" t="s">
        <v>216</v>
      </c>
      <c r="H14" s="1" t="s">
        <v>217</v>
      </c>
      <c r="I14" s="1" t="s">
        <v>319</v>
      </c>
      <c r="J14" s="1" t="s">
        <v>30</v>
      </c>
      <c r="K14" s="1" t="s">
        <v>320</v>
      </c>
      <c r="L14" s="1" t="s">
        <v>320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321</v>
      </c>
      <c r="S14" s="1" t="s">
        <v>225</v>
      </c>
      <c r="T14" s="1" t="s">
        <v>226</v>
      </c>
      <c r="U14" s="1" t="s">
        <v>227</v>
      </c>
      <c r="V14" s="1" t="s">
        <v>322</v>
      </c>
    </row>
    <row r="15" s="1" customFormat="1" spans="1:22">
      <c r="A15" s="3">
        <v>999228274385362</v>
      </c>
      <c r="B15" s="1" t="s">
        <v>315</v>
      </c>
      <c r="C15" s="1" t="s">
        <v>323</v>
      </c>
      <c r="D15" s="1" t="s">
        <v>324</v>
      </c>
      <c r="E15" s="1" t="s">
        <v>325</v>
      </c>
      <c r="F15" s="1" t="s">
        <v>249</v>
      </c>
      <c r="G15" s="1" t="s">
        <v>216</v>
      </c>
      <c r="H15" s="1" t="s">
        <v>217</v>
      </c>
      <c r="I15" s="1" t="s">
        <v>326</v>
      </c>
      <c r="J15" s="1" t="s">
        <v>30</v>
      </c>
      <c r="K15" s="1" t="s">
        <v>327</v>
      </c>
      <c r="L15" s="1" t="s">
        <v>327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328</v>
      </c>
      <c r="S15" s="1" t="s">
        <v>225</v>
      </c>
      <c r="T15" s="1" t="s">
        <v>226</v>
      </c>
      <c r="U15" s="1" t="s">
        <v>227</v>
      </c>
      <c r="V15" s="1" t="s">
        <v>329</v>
      </c>
    </row>
    <row r="16" s="1" customFormat="1" spans="1:22">
      <c r="A16" s="3">
        <v>999227349969219</v>
      </c>
      <c r="B16" s="1" t="s">
        <v>330</v>
      </c>
      <c r="C16" s="1" t="s">
        <v>331</v>
      </c>
      <c r="D16" s="1" t="s">
        <v>332</v>
      </c>
      <c r="E16" s="1" t="s">
        <v>333</v>
      </c>
      <c r="F16" s="1" t="s">
        <v>249</v>
      </c>
      <c r="G16" s="1" t="s">
        <v>216</v>
      </c>
      <c r="H16" s="1" t="s">
        <v>217</v>
      </c>
      <c r="I16" s="1" t="s">
        <v>334</v>
      </c>
      <c r="J16" s="1" t="s">
        <v>30</v>
      </c>
      <c r="K16" s="1" t="s">
        <v>335</v>
      </c>
      <c r="L16" s="1" t="s">
        <v>335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336</v>
      </c>
      <c r="S16" s="1" t="s">
        <v>225</v>
      </c>
      <c r="T16" s="1" t="s">
        <v>226</v>
      </c>
      <c r="U16" s="1" t="s">
        <v>227</v>
      </c>
      <c r="V16" s="1" t="s">
        <v>337</v>
      </c>
    </row>
    <row r="17" s="1" customFormat="1" spans="1:22">
      <c r="A17" s="3">
        <v>999226753885077</v>
      </c>
      <c r="B17" s="1" t="s">
        <v>338</v>
      </c>
      <c r="C17" s="1" t="s">
        <v>339</v>
      </c>
      <c r="D17" s="1" t="s">
        <v>295</v>
      </c>
      <c r="E17" s="1" t="s">
        <v>340</v>
      </c>
      <c r="F17" s="1" t="s">
        <v>257</v>
      </c>
      <c r="G17" s="1" t="s">
        <v>216</v>
      </c>
      <c r="H17" s="1" t="s">
        <v>217</v>
      </c>
      <c r="I17" s="1" t="s">
        <v>341</v>
      </c>
      <c r="J17" s="1" t="s">
        <v>30</v>
      </c>
      <c r="K17" s="1" t="s">
        <v>342</v>
      </c>
      <c r="L17" s="1" t="s">
        <v>342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343</v>
      </c>
      <c r="S17" s="1" t="s">
        <v>225</v>
      </c>
      <c r="T17" s="1" t="s">
        <v>226</v>
      </c>
      <c r="U17" s="1" t="s">
        <v>227</v>
      </c>
      <c r="V17" s="1" t="s">
        <v>245</v>
      </c>
    </row>
    <row r="18" s="1" customFormat="1" spans="1:22">
      <c r="A18" s="3">
        <v>999224887184517</v>
      </c>
      <c r="B18" s="1" t="s">
        <v>344</v>
      </c>
      <c r="C18" s="1" t="s">
        <v>345</v>
      </c>
      <c r="D18" s="1" t="s">
        <v>346</v>
      </c>
      <c r="E18" s="1" t="s">
        <v>347</v>
      </c>
      <c r="F18" s="1" t="s">
        <v>215</v>
      </c>
      <c r="G18" s="1" t="s">
        <v>216</v>
      </c>
      <c r="H18" s="1" t="s">
        <v>217</v>
      </c>
      <c r="I18" s="1" t="s">
        <v>348</v>
      </c>
      <c r="J18" s="1" t="s">
        <v>30</v>
      </c>
      <c r="K18" s="1" t="s">
        <v>349</v>
      </c>
      <c r="L18" s="1" t="s">
        <v>349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350</v>
      </c>
      <c r="S18" s="1" t="s">
        <v>225</v>
      </c>
      <c r="T18" s="1" t="s">
        <v>226</v>
      </c>
      <c r="U18" s="1" t="s">
        <v>227</v>
      </c>
      <c r="V18" s="1" t="s">
        <v>228</v>
      </c>
    </row>
    <row r="19" s="1" customFormat="1" spans="1:22">
      <c r="A19" s="3">
        <v>999224734158890</v>
      </c>
      <c r="B19" s="1" t="s">
        <v>351</v>
      </c>
      <c r="C19" s="1" t="s">
        <v>352</v>
      </c>
      <c r="D19" s="1" t="s">
        <v>353</v>
      </c>
      <c r="E19" s="1" t="s">
        <v>354</v>
      </c>
      <c r="F19" s="1" t="s">
        <v>249</v>
      </c>
      <c r="G19" s="1" t="s">
        <v>216</v>
      </c>
      <c r="H19" s="1" t="s">
        <v>217</v>
      </c>
      <c r="I19" s="1" t="s">
        <v>355</v>
      </c>
      <c r="J19" s="1" t="s">
        <v>30</v>
      </c>
      <c r="K19" s="1" t="s">
        <v>356</v>
      </c>
      <c r="L19" s="1" t="s">
        <v>356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357</v>
      </c>
      <c r="S19" s="1" t="s">
        <v>225</v>
      </c>
      <c r="T19" s="1" t="s">
        <v>226</v>
      </c>
      <c r="U19" s="1" t="s">
        <v>227</v>
      </c>
      <c r="V19" s="1" t="s">
        <v>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2024-01-30T01:49:40Z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BC575C4F56EC4E009C1BD6849B21C93F_12</vt:lpwstr>
  </property>
</Properties>
</file>