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<sst xmlns="http://schemas.openxmlformats.org/spreadsheetml/2006/main" count="112" uniqueCount="86">
  <si>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</si>
  <si>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</si>
  <si>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</si>
  <si>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</si>
  <si>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</si>
  <si>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</si>
  <si>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</si>
  <si>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</si>
  <si>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</si>
  <si>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</si>
  <si>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</si>
  <si>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</si>
  <si>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</si>
  <si>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</si>
  <si>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</si>
  <si>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</si>
  <si>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</si>
  <si>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</si>
  <si>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</si>
  <si>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</si>
  <si>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</si>
  <si>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</si>
  <si>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</si>
  <si>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</si>
  <si>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</si>
  <si>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999228362855276	</t>
  </si>
  <si>
    <t>Ctrip</t>
  </si>
  <si>
    <t>正常</t>
  </si>
  <si>
    <t>[里加]蒙特克里斯托精品酒店(Boutique Hotel Monte Kristo)(37213656)</t>
  </si>
  <si>
    <t>标准双人房&lt;2人入住&gt;</t>
  </si>
  <si>
    <t>USD</t>
  </si>
  <si>
    <t>SONG/ENZE</t>
  </si>
  <si>
    <t>CA5326240127USD</t>
  </si>
  <si>
    <t>未提现</t>
  </si>
  <si>
    <t>携程开票</t>
  </si>
  <si>
    <t xml:space="preserve">4214940	</t>
  </si>
  <si>
    <t xml:space="preserve">118550828|118550828	</t>
  </si>
  <si>
    <t>取消</t>
  </si>
  <si>
    <t xml:space="preserve">999228485153945	</t>
  </si>
  <si>
    <t>[科隆]科隆多姆精品003号酒店(Boutique 003 Köln am Dom)(37212117)</t>
  </si>
  <si>
    <t>双人房&lt;2人入住&gt;&lt;不退款&gt;</t>
  </si>
  <si>
    <t>Mohammad Ebrahimi/Mohammadreza</t>
  </si>
  <si>
    <t>CA5326240130USD</t>
  </si>
  <si>
    <t xml:space="preserve">4257164	</t>
  </si>
  <si>
    <t xml:space="preserve">Confirmed|122285485	</t>
  </si>
  <si>
    <t>，</t>
  </si>
  <si>
    <t>A240130100951481</t>
  </si>
  <si>
    <t>USD / HKD 当前参考汇率: 7.81256</t>
  </si>
  <si>
    <t>总计：92.6 USD/
723.44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</si>
  <si>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</si>
  <si>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</si>
  <si>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</si>
  <si>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</si>
  <si>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</si>
  <si>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</si>
  <si>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</si>
  <si>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</si>
  <si>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</si>
  <si>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</si>
  <si>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</si>
  <si>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</si>
  <si>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</si>
  <si>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</si>
  <si>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</si>
  <si>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</si>
  <si>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</si>
  <si>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</si>
  <si>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</si>
  <si>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2023-11-15</t>
  </si>
  <si>
    <t>4257164</t>
  </si>
  <si>
    <t>科隆多姆精品 003 号酒店</t>
  </si>
  <si>
    <t>Mohammad Ebrahimi Mohammadreza</t>
  </si>
  <si>
    <t>2024-01-26</t>
  </si>
  <si>
    <t>2024-01-27</t>
  </si>
  <si>
    <t>退房日周结</t>
  </si>
  <si>
    <t>673.22</t>
  </si>
  <si>
    <t>92.60</t>
  </si>
  <si>
    <t>0</t>
  </si>
  <si>
    <t>0.00</t>
  </si>
  <si>
    <t>携程盛景国际直连</t>
  </si>
  <si>
    <t>01.010677</t>
  </si>
  <si>
    <t>2023-11-15 03:52:20</t>
  </si>
  <si>
    <t>否</t>
  </si>
  <si>
    <t>汇智国际旅游发展有限公司</t>
  </si>
  <si>
    <t>直连</t>
  </si>
  <si>
    <t>德国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</si>
</sst>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14</xdr:col>
      <xdr:colOff>342900</xdr:colOff>
      <xdr:row>47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42987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45314</v>
      </c>
      <c r="G2" s="6">
        <v>45315</v>
      </c>
      <c r="H2" s="4">
        <v>1</v>
      </c>
      <c r="I2" s="4">
        <v>1</v>
      </c>
      <c r="J2" s="4">
        <v>1</v>
      </c>
      <c r="K2" s="4" t="s">
        <v>30</v>
      </c>
      <c r="L2" s="4">
        <v>53.47</v>
      </c>
      <c r="M2" s="4">
        <v>53.47</v>
      </c>
      <c r="N2" s="4" t="s">
        <v>31</v>
      </c>
      <c r="O2" s="4" t="s">
        <v>32</v>
      </c>
      <c r="P2" s="4" t="s">
        <v>33</v>
      </c>
      <c r="Q2" s="4">
        <v>0</v>
      </c>
      <c r="R2" s="7">
        <v>45238</v>
      </c>
      <c r="S2" s="6">
        <v>45318</v>
      </c>
      <c r="T2" s="4" t="s">
        <v>34</v>
      </c>
      <c r="U2" s="4">
        <v>53.47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45314</v>
      </c>
      <c r="G3" s="6">
        <v>45315</v>
      </c>
      <c r="H3" s="4">
        <v>1</v>
      </c>
      <c r="I3" s="4">
        <v>1</v>
      </c>
      <c r="J3" s="4">
        <v>1</v>
      </c>
      <c r="K3" s="4" t="s">
        <v>30</v>
      </c>
      <c r="L3" s="4">
        <v>-53.47</v>
      </c>
      <c r="M3" s="4">
        <v>-53.47</v>
      </c>
      <c r="N3" s="4" t="s">
        <v>31</v>
      </c>
      <c r="O3" s="4" t="s">
        <v>32</v>
      </c>
      <c r="P3" s="4" t="s">
        <v>33</v>
      </c>
      <c r="Q3" s="4">
        <v>0</v>
      </c>
      <c r="R3" s="7">
        <v>45238</v>
      </c>
      <c r="S3" s="6">
        <v>45318</v>
      </c>
      <c r="T3" s="4" t="s">
        <v>34</v>
      </c>
      <c r="U3" s="4">
        <v>-53.47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45317</v>
      </c>
      <c r="G4" s="6">
        <v>45318</v>
      </c>
      <c r="H4" s="4">
        <v>1</v>
      </c>
      <c r="I4" s="4">
        <v>1</v>
      </c>
      <c r="J4" s="4">
        <v>1</v>
      </c>
      <c r="K4" s="4" t="s">
        <v>30</v>
      </c>
      <c r="L4" s="4">
        <v>92.6</v>
      </c>
      <c r="M4" s="4">
        <v>92.6</v>
      </c>
      <c r="N4" s="4" t="s">
        <v>41</v>
      </c>
      <c r="O4" s="4" t="s">
        <v>42</v>
      </c>
      <c r="P4" s="4" t="s">
        <v>33</v>
      </c>
      <c r="Q4" s="4">
        <v>0</v>
      </c>
      <c r="R4" s="7">
        <v>45245.0000115741</v>
      </c>
      <c r="S4" s="6">
        <v>45321</v>
      </c>
      <c r="T4" s="4" t="s">
        <v>34</v>
      </c>
      <c r="U4" s="4">
        <v>92.6</v>
      </c>
      <c r="V4" s="4">
        <v>0</v>
      </c>
      <c r="W4" s="4">
        <v>0</v>
      </c>
      <c r="X4" s="4" t="s">
        <v>43</v>
      </c>
      <c r="Y4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hidden="1" spans="1:9">
      <c r="A2" s="5">
        <v>999228362855276</v>
      </c>
      <c r="B2" s="6">
        <v>45314</v>
      </c>
      <c r="C2" s="6">
        <v>45315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999228485153945</v>
      </c>
      <c r="B3" s="6">
        <v>45317</v>
      </c>
      <c r="C3" s="6">
        <v>45318</v>
      </c>
      <c r="D3" s="4">
        <v>92.6</v>
      </c>
      <c r="E3" s="4" t="str">
        <f>VLOOKUP(A3,HOP!A:L,12,0)</f>
        <v>92.60</v>
      </c>
      <c r="F3" s="4" t="str">
        <f>VLOOKUP(A3,HOP!A:C,3,0)</f>
        <v>4257164</v>
      </c>
      <c r="G3" s="4">
        <f>D3-E3</f>
        <v>0</v>
      </c>
      <c r="H3" s="4" t="str">
        <f>$H$1&amp;F3</f>
        <v>，4257164</v>
      </c>
      <c r="I3" s="4" t="str">
        <f>VLOOKUP(A3,HOP!A:U,21,0)</f>
        <v>直连</v>
      </c>
    </row>
    <row r="6" spans="4:4">
      <c r="D6" s="4">
        <f>SUM(D2:D5)</f>
        <v>92.6</v>
      </c>
    </row>
    <row r="12" spans="1:1">
      <c r="A12" s="4" t="s">
        <v>46</v>
      </c>
    </row>
    <row r="13" spans="1:1">
      <c r="A13" s="4" t="s">
        <v>47</v>
      </c>
    </row>
    <row r="14" spans="1:1">
      <c r="A14" s="4" t="s">
        <v>48</v>
      </c>
    </row>
  </sheetData>
  <autoFilter ref="A1:XFD6">
    <filterColumn colId="3">
      <filters blank="1">
        <filter val="92.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C18" sqref="C18:C19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</row>
    <row r="2" s="1" customFormat="1" spans="1:22">
      <c r="A2" s="3">
        <v>999228485153945</v>
      </c>
      <c r="B2" s="1" t="s">
        <v>68</v>
      </c>
      <c r="C2" s="1" t="s">
        <v>69</v>
      </c>
      <c r="D2" s="1" t="s">
        <v>70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75</v>
      </c>
      <c r="J2" s="1" t="s">
        <v>30</v>
      </c>
      <c r="K2" s="1" t="s">
        <v>76</v>
      </c>
      <c r="L2" s="1" t="s">
        <v>76</v>
      </c>
      <c r="M2" s="1" t="s">
        <v>77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  <c r="V2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2024-01-30T02:11:39Z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1E5A8F29D72A42B69CE93EFEF8F63B7E_12</vt:lpwstr>
  </property>
</Properties>
</file>