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<sst xmlns="http://schemas.openxmlformats.org/spreadsheetml/2006/main" count="866" uniqueCount="347">
  <si>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</si>
  <si>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</si>
  <si>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</si>
  <si>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</si>
  <si>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</si>
  <si>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</si>
  <si>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</si>
  <si>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</si>
  <si>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</si>
  <si>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</si>
  <si>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</si>
  <si>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</si>
  <si>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</si>
  <si>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</si>
  <si>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</si>
  <si>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</si>
  <si>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</si>
  <si>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</si>
  <si>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</si>
  <si>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</si>
  <si>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</si>
  <si>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</si>
  <si>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</si>
  <si>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</si>
  <si>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</si>
  <si>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999224546289342	</t>
  </si>
  <si>
    <t>Ctrip</t>
  </si>
  <si>
    <t>正常</t>
  </si>
  <si>
    <t>[娘隆]拉克萨那精品酒店(Laksana Boutique Hotel)(96313434)</t>
  </si>
  <si>
    <t>豪华双人间&lt;2人入住&gt;</t>
  </si>
  <si>
    <t>HKD</t>
  </si>
  <si>
    <t>chawasirikhunthol/chatpiya,chawasirikhunthol/chatpiya</t>
  </si>
  <si>
    <t>CA13030240131HKD</t>
  </si>
  <si>
    <t>未提现</t>
  </si>
  <si>
    <t>携程开票</t>
  </si>
  <si>
    <t xml:space="preserve">3451395	</t>
  </si>
  <si>
    <t xml:space="preserve">|20356849	</t>
  </si>
  <si>
    <t xml:space="preserve">999225070402893	</t>
  </si>
  <si>
    <t>[新加坡]庄家酒店(Hotel Boss)(68545388)</t>
  </si>
  <si>
    <t>Triple Room&lt;2人入住&gt;</t>
  </si>
  <si>
    <t>LIN/YUCHIEN</t>
  </si>
  <si>
    <t xml:space="preserve">3579513	</t>
  </si>
  <si>
    <t xml:space="preserve">-39280586	</t>
  </si>
  <si>
    <t xml:space="preserve">25161423224	</t>
  </si>
  <si>
    <t>[布宜诺斯艾利斯]安再尼卡塔套房酒店(Argenta Tower Hotel &amp; Suites)(55451762)</t>
  </si>
  <si>
    <t>双床一室房&lt;2人入住&gt;&lt;不退款&gt;&lt;早餐&gt;</t>
  </si>
  <si>
    <t>Li/Ruby Xin Ru,Anderson/Geoffrey George,Deng/Baolian,Han/Shue</t>
  </si>
  <si>
    <t xml:space="preserve">3600796	</t>
  </si>
  <si>
    <t xml:space="preserve">	</t>
  </si>
  <si>
    <t xml:space="preserve">999226349404232	</t>
  </si>
  <si>
    <t>[瓦莱塔]大使瓦莱塔酒店(The Embassy Valletta Hotel)(104397268)</t>
  </si>
  <si>
    <t>华丽双人房（1 张双人床或 2 张单人床）&lt;2人入住&gt;</t>
  </si>
  <si>
    <t>Sadhan/Misbah</t>
  </si>
  <si>
    <t xml:space="preserve">3836625	</t>
  </si>
  <si>
    <t xml:space="preserve">8484781	</t>
  </si>
  <si>
    <t xml:space="preserve">999226725494065	</t>
  </si>
  <si>
    <t>[乌隆他尼]乌隆他尼8号酒店(The 8 Hotel Udonthani)(94360679)</t>
  </si>
  <si>
    <t>豪华双人床房&lt;2人入住&gt;&lt;不退款&gt;</t>
  </si>
  <si>
    <t>Mayall/Andrew J A</t>
  </si>
  <si>
    <t xml:space="preserve">3906101	</t>
  </si>
  <si>
    <t xml:space="preserve">|83703950	</t>
  </si>
  <si>
    <t xml:space="preserve">999227288511411	</t>
  </si>
  <si>
    <t>[普吉岛]攀瓦布里海滨度假村(Panwaburi Beachfront Resort)(110133597)</t>
  </si>
  <si>
    <t>泳池景豪华双人床房&lt;2人入住&gt;&lt;不退款&gt;</t>
  </si>
  <si>
    <t>CHAUHAN/AMIT</t>
  </si>
  <si>
    <t xml:space="preserve">4034865	</t>
  </si>
  <si>
    <t xml:space="preserve">27010	</t>
  </si>
  <si>
    <t xml:space="preserve">999227336600540	</t>
  </si>
  <si>
    <t>[拉斯维加斯]OYO拉斯维加斯娱乐场酒店(OYO Hotel and Casino Las Vegas)(60493870)</t>
  </si>
  <si>
    <t>特大床房&lt;2人入住&gt;&lt;不退款&gt;</t>
  </si>
  <si>
    <t>McIntosh/Andrew</t>
  </si>
  <si>
    <t xml:space="preserve">4053818	</t>
  </si>
  <si>
    <t xml:space="preserve">LVOYOH103099822	</t>
  </si>
  <si>
    <t xml:space="preserve">999228311612584	</t>
  </si>
  <si>
    <t>[巴拉望]H Hotel El Nido - Vegetarian Vegan Hotel(113652500)</t>
  </si>
  <si>
    <t>海景双人间 - 带阳台&lt;2人入住&gt;&lt;不退款&gt;&lt;早餐&gt;</t>
  </si>
  <si>
    <t>HU/ANQI</t>
  </si>
  <si>
    <t xml:space="preserve">4186942	</t>
  </si>
  <si>
    <t xml:space="preserve">0418939721599	</t>
  </si>
  <si>
    <t xml:space="preserve">999228315866260	</t>
  </si>
  <si>
    <t>[普吉岛]芭曼布丽酒店(Baumanburi Hotel)(56196164)</t>
  </si>
  <si>
    <t>Double Or Twin Deluxe&lt;2人入住&gt;&lt;早餐&gt;</t>
  </si>
  <si>
    <t>PURANAPHAT/SUPHAPORN</t>
  </si>
  <si>
    <t xml:space="preserve">4189316	</t>
  </si>
  <si>
    <t xml:space="preserve">999228340939970	</t>
  </si>
  <si>
    <t>[曼谷]曼谷布拉莎丽W22酒店(W22 by Burasari Hotel)(55543063)</t>
  </si>
  <si>
    <t>三人房&lt;3人入住&gt;&lt;不退款&gt;</t>
  </si>
  <si>
    <t>CHNG/SIM CHI,LIM/GARY CHIN HONG,LIM/GISSELLE YU JIE</t>
  </si>
  <si>
    <t xml:space="preserve">4204351	</t>
  </si>
  <si>
    <t xml:space="preserve">999228341167346	</t>
  </si>
  <si>
    <t>高级双人床房&lt;2人入住&gt;&lt;不退款&gt;</t>
  </si>
  <si>
    <t>TAN/KAH WEE</t>
  </si>
  <si>
    <t xml:space="preserve">4204461	</t>
  </si>
  <si>
    <t xml:space="preserve">999228367335245	</t>
  </si>
  <si>
    <t>[避兰东]圣吉尔斯南基酒店(St. Giles Southkey)(110133546)</t>
  </si>
  <si>
    <t>都市双床房&lt;2人入住&gt;&lt;早餐&gt;</t>
  </si>
  <si>
    <t>QUEK/CINDY</t>
  </si>
  <si>
    <t xml:space="preserve">4218264	</t>
  </si>
  <si>
    <t xml:space="preserve">34-22450B3235773	</t>
  </si>
  <si>
    <t xml:space="preserve">999228400742880	</t>
  </si>
  <si>
    <t>[卡尔达诺阿尔坎波]马尔彭萨卡尔达诺酒店(Cardano Hotel Malpensa)(55290566)</t>
  </si>
  <si>
    <t>双人床房&lt;2人入住&gt;&lt;早餐&gt;</t>
  </si>
  <si>
    <t>ZHONG/XIAOLIN,CHEN/YING</t>
  </si>
  <si>
    <t xml:space="preserve">4229663	</t>
  </si>
  <si>
    <t xml:space="preserve">999228414201310	</t>
  </si>
  <si>
    <t>[日内瓦]日内瓦酒店(Hotel de Geneve)(90361783)</t>
  </si>
  <si>
    <t>双床房&lt;2人入住&gt;</t>
  </si>
  <si>
    <t>YU/YIBAI,WANG/CHENCHEN</t>
  </si>
  <si>
    <t xml:space="preserve">4232624	</t>
  </si>
  <si>
    <t xml:space="preserve">01U654e69824e566|120089299	</t>
  </si>
  <si>
    <t xml:space="preserve">999228445876267	</t>
  </si>
  <si>
    <t>[乌兰巴托]乌兰巴托成吉思汗酒店(Chinggis Khaan Hotel Ulaanbaatar)(55380610)</t>
  </si>
  <si>
    <t>标准双床房&lt;2人入住&gt;&lt;早餐&gt;</t>
  </si>
  <si>
    <t>LUO/QIANYUAN,LU/YU,YAN/HONGWEN,YAN/MEIXIA</t>
  </si>
  <si>
    <t xml:space="preserve">4249311	</t>
  </si>
  <si>
    <t>取消</t>
  </si>
  <si>
    <t xml:space="preserve">999228545107697	</t>
  </si>
  <si>
    <t>[迪拜]迪拜棕榈岛瑞吉酒店(The St. Regis Dubai, the Palm)(80389964)</t>
  </si>
  <si>
    <t>豪华双床房&lt;2人入住&gt;&lt;早餐&gt;</t>
  </si>
  <si>
    <t>Wu/Jiaqi,Zhong/Ling</t>
  </si>
  <si>
    <t xml:space="preserve">4277115	</t>
  </si>
  <si>
    <t xml:space="preserve">999228560425447	</t>
  </si>
  <si>
    <t>[罗马]美妙乡村酒店(Fabulous Village)(55254250)</t>
  </si>
  <si>
    <t>三卧室平房&lt;2人入住&gt;</t>
  </si>
  <si>
    <t>LIU/RAN,GU/YUE</t>
  </si>
  <si>
    <t xml:space="preserve">4293714	</t>
  </si>
  <si>
    <t xml:space="preserve">125588859|125588859	</t>
  </si>
  <si>
    <t xml:space="preserve">999228565476017	</t>
  </si>
  <si>
    <t>[新加坡]国敦河畔大酒店(Grand Copthorne Waterfront)(55862000)</t>
  </si>
  <si>
    <t>至尊豪华特大床房&lt;2人入住&gt;&lt;早餐&gt;</t>
  </si>
  <si>
    <t>SRIVASTAVA/Gaurav,SRIVASTAVA/Gaurav</t>
  </si>
  <si>
    <t xml:space="preserve">4295806	</t>
  </si>
  <si>
    <t xml:space="preserve">347631750	</t>
  </si>
  <si>
    <t xml:space="preserve">999229338055091	</t>
  </si>
  <si>
    <t>[日内瓦]宜必思日内瓦中心民族酒店(Ibis Genève Centre Nations)(70790444)</t>
  </si>
  <si>
    <t>标准房(双人床)&lt;2人入住&gt;&lt;早餐&gt;</t>
  </si>
  <si>
    <t>LIU/XIAOYUE</t>
  </si>
  <si>
    <t xml:space="preserve">4391766	</t>
  </si>
  <si>
    <t xml:space="preserve">999229405871431	</t>
  </si>
  <si>
    <t>[岘港]岘港美利亚海滩度假酒店(Melia Danang Beach Resort)(55707465)</t>
  </si>
  <si>
    <t>豪华房&lt;2人入住&gt;&lt;不退款&gt;</t>
  </si>
  <si>
    <t>NEO/ZHIZHONG,LOW/FANG HUI</t>
  </si>
  <si>
    <t xml:space="preserve">4461754	</t>
  </si>
  <si>
    <t xml:space="preserve">352057	</t>
  </si>
  <si>
    <t xml:space="preserve">999229438341056	</t>
  </si>
  <si>
    <t>[新加坡]樟宜机场皇冠假日酒店  - IHG 旗下酒店(Crowne Plaza Changi Airport, an IHG Hotel)(55280749)</t>
  </si>
  <si>
    <t>宝石翼楼标准特大床房&lt;2人入住&gt;&lt;不退款&gt;</t>
  </si>
  <si>
    <t>LIU/JIE,HE/LAN,LIU/JIAN</t>
  </si>
  <si>
    <t xml:space="preserve">4506044	</t>
  </si>
  <si>
    <t xml:space="preserve">43673634,25693607,29446572	</t>
  </si>
  <si>
    <t xml:space="preserve">999229465351746	</t>
  </si>
  <si>
    <t>PU/WENBIN</t>
  </si>
  <si>
    <t xml:space="preserve">4542435	</t>
  </si>
  <si>
    <t xml:space="preserve">27916344	</t>
  </si>
  <si>
    <t xml:space="preserve">999229536847657	</t>
  </si>
  <si>
    <t>SALIGUMBA/ANA MARIE</t>
  </si>
  <si>
    <t xml:space="preserve">4559512	</t>
  </si>
  <si>
    <t xml:space="preserve">66613075	</t>
  </si>
  <si>
    <t xml:space="preserve">999229680653932	</t>
  </si>
  <si>
    <t>[布拉格]宜必思普拉哈文策斯劳斯广场酒店(Ibis Praha Wenceslas Square)(55720083)</t>
  </si>
  <si>
    <t>标准双人房, 1 张双人床&lt;2人入住&gt;&lt;早餐&gt;</t>
  </si>
  <si>
    <t>REYESRODRIGUEZ/JOSUE,CASTANEDAELIAS/AITANA</t>
  </si>
  <si>
    <t xml:space="preserve">4587801	</t>
  </si>
  <si>
    <t xml:space="preserve">999229702994752	</t>
  </si>
  <si>
    <t>标准房&lt;2人入住&gt;&lt;不退款&gt;</t>
  </si>
  <si>
    <t>LI/LIN,LIU/LU</t>
  </si>
  <si>
    <t xml:space="preserve">4594956	</t>
  </si>
  <si>
    <t xml:space="preserve">21481625	</t>
  </si>
  <si>
    <t xml:space="preserve">999229820553255	</t>
  </si>
  <si>
    <t>[吉隆坡]吉隆坡市中心智选假日酒店(Holiday Inn Express Kuala Lumpur City Centre, an IHG Hotel)(55337198)</t>
  </si>
  <si>
    <t>标准两张单人床房&lt;2人入住&gt;&lt;不退款&gt;&lt;早餐&gt;</t>
  </si>
  <si>
    <t>TING/WAI KONG,TING/WAI LOONG</t>
  </si>
  <si>
    <t xml:space="preserve">4619666	</t>
  </si>
  <si>
    <t xml:space="preserve">421062	</t>
  </si>
  <si>
    <t xml:space="preserve">999229936463055	</t>
  </si>
  <si>
    <t>[法兰克福]法兰克福市南莱昂纳多酒店(Leonardo Hotel Frankfurt City South)(55254182)</t>
  </si>
  <si>
    <t>舒适客房&lt;2人入住&gt;&lt;不退款&gt;</t>
  </si>
  <si>
    <t>SONG/HUABIN</t>
  </si>
  <si>
    <t xml:space="preserve">4648888	</t>
  </si>
  <si>
    <t>，</t>
  </si>
  <si>
    <t xml:space="preserve"> 41917.75 HKD</t>
  </si>
  <si>
    <t>A240131100103481</t>
  </si>
  <si>
    <t>A240131100127481</t>
  </si>
  <si>
    <t>总计：41917.75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</si>
  <si>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</si>
  <si>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</si>
  <si>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</si>
  <si>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</si>
  <si>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</si>
  <si>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</si>
  <si>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</si>
  <si>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</si>
  <si>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</si>
  <si>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</si>
  <si>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</si>
  <si>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</si>
  <si>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</si>
  <si>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</si>
  <si>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</si>
  <si>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</si>
  <si>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</si>
  <si>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</si>
  <si>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</si>
  <si>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2024-01-26</t>
  </si>
  <si>
    <t>4648888</t>
  </si>
  <si>
    <t>法兰克福市南莱昂纳多酒店</t>
  </si>
  <si>
    <t>SONG HUABIN</t>
  </si>
  <si>
    <t>2024-01-28</t>
  </si>
  <si>
    <t>退房日周结</t>
  </si>
  <si>
    <t>2558.62</t>
  </si>
  <si>
    <t>2781.41</t>
  </si>
  <si>
    <t>0</t>
  </si>
  <si>
    <t>0.00</t>
  </si>
  <si>
    <t>携程汇智国际直连</t>
  </si>
  <si>
    <t>925</t>
  </si>
  <si>
    <t>2024-01-26 16:00:42</t>
  </si>
  <si>
    <t>否</t>
  </si>
  <si>
    <t>汇智国际旅游发展有限公司</t>
  </si>
  <si>
    <t>直连</t>
  </si>
  <si>
    <t>德国</t>
  </si>
  <si>
    <t>2024-01-20</t>
  </si>
  <si>
    <t>4619666</t>
  </si>
  <si>
    <t>吉隆坡市中心智选假日酒店</t>
  </si>
  <si>
    <t>TING WAI KONG,TING WAI LOONG</t>
  </si>
  <si>
    <t>800.99</t>
  </si>
  <si>
    <t>868.38</t>
  </si>
  <si>
    <t>2024-01-20 11:27:05</t>
  </si>
  <si>
    <t>直采</t>
  </si>
  <si>
    <t>马来西亚</t>
  </si>
  <si>
    <t>2024-01-14</t>
  </si>
  <si>
    <t>4594956</t>
  </si>
  <si>
    <t>新加坡樟宜机场皇冠假日酒店</t>
  </si>
  <si>
    <t>LI LIN,LIU LU</t>
  </si>
  <si>
    <t>2024-01-27</t>
  </si>
  <si>
    <t>1710.00</t>
  </si>
  <si>
    <t>1860.31</t>
  </si>
  <si>
    <t>2024-01-16 09:50:48</t>
  </si>
  <si>
    <t>新加坡</t>
  </si>
  <si>
    <t>2024-01-12</t>
  </si>
  <si>
    <t>4587801</t>
  </si>
  <si>
    <t>宜必思普拉哈文策斯劳斯广场酒店</t>
  </si>
  <si>
    <t>REYESRODRIGUEZ JOSUE,CASTANEDAELIAS AITANA</t>
  </si>
  <si>
    <t>2024-01-25</t>
  </si>
  <si>
    <t>1134.96</t>
  </si>
  <si>
    <t>1234.86</t>
  </si>
  <si>
    <t>2024-01-12 23:42:17</t>
  </si>
  <si>
    <t>捷克</t>
  </si>
  <si>
    <t>2024-01-07</t>
  </si>
  <si>
    <t>4559512</t>
  </si>
  <si>
    <t>SALIGUMBA ANA MARIE</t>
  </si>
  <si>
    <t>1680.00</t>
  </si>
  <si>
    <t>1831.46</t>
  </si>
  <si>
    <t>2024-01-08 15:59:55</t>
  </si>
  <si>
    <t>2024-01-04</t>
  </si>
  <si>
    <t>4542435</t>
  </si>
  <si>
    <t>PU WENBIN</t>
  </si>
  <si>
    <t>1780.00</t>
  </si>
  <si>
    <t>1939.42</t>
  </si>
  <si>
    <t>2024-01-07 14:49:19</t>
  </si>
  <si>
    <t>2023-12-28</t>
  </si>
  <si>
    <t>4506044</t>
  </si>
  <si>
    <t>LIU JIE,HE LAN,LIU JIAN</t>
  </si>
  <si>
    <t>5399.99</t>
  </si>
  <si>
    <t>5893.26</t>
  </si>
  <si>
    <t>2023-12-28 11:48:50</t>
  </si>
  <si>
    <t>2023-12-19</t>
  </si>
  <si>
    <t>4461754</t>
  </si>
  <si>
    <t>岘港美利亚海滩度假酒店</t>
  </si>
  <si>
    <t>NEO ZHIZHONG,LOW FANG HUI</t>
  </si>
  <si>
    <t>1458.00</t>
  </si>
  <si>
    <t>1590.84</t>
  </si>
  <si>
    <t>2023-12-19 18:56:26</t>
  </si>
  <si>
    <t>越南</t>
  </si>
  <si>
    <t>2023-11-21</t>
  </si>
  <si>
    <t>4295806</t>
  </si>
  <si>
    <t>新加坡国敦河畔大酒店</t>
  </si>
  <si>
    <t>SRIVASTAVA Gaurav,SRIVASTAVA Gaurav</t>
  </si>
  <si>
    <t>4596.01</t>
  </si>
  <si>
    <t>4986.45</t>
  </si>
  <si>
    <t>2023-11-21 18:07:40</t>
  </si>
  <si>
    <t>2023-11-08</t>
  </si>
  <si>
    <t>4218264</t>
  </si>
  <si>
    <t>圣吉尔斯南基酒店</t>
  </si>
  <si>
    <t>QUEK CINDY</t>
  </si>
  <si>
    <t>768.43</t>
  </si>
  <si>
    <t>823.70</t>
  </si>
  <si>
    <t>2023-11-08 20:22:15</t>
  </si>
  <si>
    <t>2023-11-06</t>
  </si>
  <si>
    <t>4204461</t>
  </si>
  <si>
    <t>曼谷布拉纱里W22酒店</t>
  </si>
  <si>
    <t>TAN KAH WEE</t>
  </si>
  <si>
    <t>2024-01-24</t>
  </si>
  <si>
    <t>968.65</t>
  </si>
  <si>
    <t>1036.88</t>
  </si>
  <si>
    <t>2023-11-06 19:33:27</t>
  </si>
  <si>
    <t>泰国</t>
  </si>
  <si>
    <t>4204351</t>
  </si>
  <si>
    <t>CHNG SIM CHI,LIM GARY CHIN HONG,LIM GISSELLE YU JIE</t>
  </si>
  <si>
    <t>1311.73</t>
  </si>
  <si>
    <t>1404.12</t>
  </si>
  <si>
    <t>2023-11-06 19:01:50</t>
  </si>
  <si>
    <t>2023-11-04</t>
  </si>
  <si>
    <t>4189316</t>
  </si>
  <si>
    <t>普吉岛芭曼布丽酒店</t>
  </si>
  <si>
    <t>PURANAPHAT SUPHAPORN</t>
  </si>
  <si>
    <t>2024-01-22</t>
  </si>
  <si>
    <t>6735.89</t>
  </si>
  <si>
    <t>7225.02</t>
  </si>
  <si>
    <t>2023-11-04 11:17:16</t>
  </si>
  <si>
    <t>2023-11-03</t>
  </si>
  <si>
    <t>4186942</t>
  </si>
  <si>
    <t>H Hotel El Nido - Vegetarian Vegan Hotel</t>
  </si>
  <si>
    <t>HU ANQI</t>
  </si>
  <si>
    <t>4440.01</t>
  </si>
  <si>
    <t>4739.04</t>
  </si>
  <si>
    <t>2023-11-03 22:37:46</t>
  </si>
  <si>
    <t>菲律宾</t>
  </si>
  <si>
    <t>2023-10-11</t>
  </si>
  <si>
    <t>4053818</t>
  </si>
  <si>
    <t>OYO拉斯维加斯娱乐场酒店</t>
  </si>
  <si>
    <t>McIntosh Andrew</t>
  </si>
  <si>
    <t>874.84</t>
  </si>
  <si>
    <t>935.46</t>
  </si>
  <si>
    <t>2023-10-11 13:30:18</t>
  </si>
  <si>
    <t>美国</t>
  </si>
  <si>
    <t>2023-10-07</t>
  </si>
  <si>
    <t>4034865</t>
  </si>
  <si>
    <t>攀瓦布里海滨度假村(SHA Extra Plus)</t>
  </si>
  <si>
    <t>CHAUHAN AMIT</t>
  </si>
  <si>
    <t>560.00</t>
  </si>
  <si>
    <t>598.48</t>
  </si>
  <si>
    <t>2023-10-07 16:24:54</t>
  </si>
  <si>
    <t>2023-09-09</t>
  </si>
  <si>
    <t>3906101</t>
  </si>
  <si>
    <t>乌通塔尼 8 号酒店</t>
  </si>
  <si>
    <t>Mayall Andrew J A</t>
  </si>
  <si>
    <t>771.52</t>
  </si>
  <si>
    <t>821.64</t>
  </si>
  <si>
    <t>2023-09-09 18:34:57</t>
  </si>
  <si>
    <t>2023-07-06</t>
  </si>
  <si>
    <t>3600796</t>
  </si>
  <si>
    <t>安再尼卡塔套房酒店</t>
  </si>
  <si>
    <t>Li Ruby Xin Ru,Anderson Geoffrey George,Deng Baolian,Han Shue</t>
  </si>
  <si>
    <t>1251.65</t>
  </si>
  <si>
    <t>1347.02</t>
  </si>
  <si>
    <t>2023-07-06 19:48:27</t>
  </si>
  <si>
    <t>阿根廷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</si>
</sst>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14</xdr:col>
      <xdr:colOff>676275</xdr:colOff>
      <xdr:row>72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791825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45318</v>
      </c>
      <c r="G2" s="6">
        <v>45319</v>
      </c>
      <c r="H2" s="4">
        <v>1</v>
      </c>
      <c r="I2" s="4">
        <v>1</v>
      </c>
      <c r="J2" s="4">
        <v>1</v>
      </c>
      <c r="K2" s="4" t="s">
        <v>30</v>
      </c>
      <c r="L2" s="4">
        <v>129</v>
      </c>
      <c r="M2" s="4">
        <v>129</v>
      </c>
      <c r="N2" s="4" t="s">
        <v>31</v>
      </c>
      <c r="O2" s="4" t="s">
        <v>32</v>
      </c>
      <c r="P2" s="4" t="s">
        <v>33</v>
      </c>
      <c r="Q2" s="4">
        <v>0</v>
      </c>
      <c r="R2" s="7">
        <v>45079</v>
      </c>
      <c r="S2" s="6">
        <v>45322</v>
      </c>
      <c r="T2" s="4" t="s">
        <v>34</v>
      </c>
      <c r="U2" s="4">
        <v>129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45313</v>
      </c>
      <c r="G3" s="6">
        <v>45319</v>
      </c>
      <c r="H3" s="4">
        <v>1</v>
      </c>
      <c r="I3" s="4">
        <v>6</v>
      </c>
      <c r="J3" s="4">
        <v>6</v>
      </c>
      <c r="K3" s="4" t="s">
        <v>30</v>
      </c>
      <c r="L3" s="4">
        <v>9063.3</v>
      </c>
      <c r="M3" s="4">
        <v>9063.3</v>
      </c>
      <c r="N3" s="4" t="s">
        <v>40</v>
      </c>
      <c r="O3" s="4" t="s">
        <v>32</v>
      </c>
      <c r="P3" s="4" t="s">
        <v>33</v>
      </c>
      <c r="Q3" s="4">
        <v>0</v>
      </c>
      <c r="R3" s="7">
        <v>45108.0000115741</v>
      </c>
      <c r="S3" s="6">
        <v>45322</v>
      </c>
      <c r="T3" s="4" t="s">
        <v>34</v>
      </c>
      <c r="U3" s="4">
        <v>9063.3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45318</v>
      </c>
      <c r="G4" s="6">
        <v>45319</v>
      </c>
      <c r="H4" s="4">
        <v>2</v>
      </c>
      <c r="I4" s="4">
        <v>1</v>
      </c>
      <c r="J4" s="4">
        <v>2</v>
      </c>
      <c r="K4" s="4" t="s">
        <v>30</v>
      </c>
      <c r="L4" s="4">
        <v>1347.02</v>
      </c>
      <c r="M4" s="4">
        <v>1347.02</v>
      </c>
      <c r="N4" s="4" t="s">
        <v>46</v>
      </c>
      <c r="O4" s="4" t="s">
        <v>32</v>
      </c>
      <c r="P4" s="4" t="s">
        <v>33</v>
      </c>
      <c r="Q4" s="4">
        <v>0</v>
      </c>
      <c r="R4" s="7">
        <v>45113.0000115741</v>
      </c>
      <c r="S4" s="6">
        <v>45322</v>
      </c>
      <c r="T4" s="4" t="s">
        <v>34</v>
      </c>
      <c r="U4" s="4">
        <v>1347.02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45317</v>
      </c>
      <c r="G5" s="6">
        <v>45319</v>
      </c>
      <c r="H5" s="4">
        <v>1</v>
      </c>
      <c r="I5" s="4">
        <v>2</v>
      </c>
      <c r="J5" s="4">
        <v>2</v>
      </c>
      <c r="K5" s="4" t="s">
        <v>30</v>
      </c>
      <c r="L5" s="4">
        <v>1822.98</v>
      </c>
      <c r="M5" s="4">
        <v>1822.98</v>
      </c>
      <c r="N5" s="4" t="s">
        <v>52</v>
      </c>
      <c r="O5" s="4" t="s">
        <v>32</v>
      </c>
      <c r="P5" s="4" t="s">
        <v>33</v>
      </c>
      <c r="Q5" s="4">
        <v>0</v>
      </c>
      <c r="R5" s="7">
        <v>45163</v>
      </c>
      <c r="S5" s="6">
        <v>45322</v>
      </c>
      <c r="T5" s="4" t="s">
        <v>34</v>
      </c>
      <c r="U5" s="4">
        <v>1822.98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45315</v>
      </c>
      <c r="G6" s="6">
        <v>45319</v>
      </c>
      <c r="H6" s="4">
        <v>1</v>
      </c>
      <c r="I6" s="4">
        <v>4</v>
      </c>
      <c r="J6" s="4">
        <v>4</v>
      </c>
      <c r="K6" s="4" t="s">
        <v>30</v>
      </c>
      <c r="L6" s="4">
        <v>821.64</v>
      </c>
      <c r="M6" s="4">
        <v>821.64</v>
      </c>
      <c r="N6" s="4" t="s">
        <v>58</v>
      </c>
      <c r="O6" s="4" t="s">
        <v>32</v>
      </c>
      <c r="P6" s="4" t="s">
        <v>33</v>
      </c>
      <c r="Q6" s="4">
        <v>0</v>
      </c>
      <c r="R6" s="7">
        <v>45178</v>
      </c>
      <c r="S6" s="6">
        <v>45322</v>
      </c>
      <c r="T6" s="4" t="s">
        <v>34</v>
      </c>
      <c r="U6" s="4">
        <v>821.64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45318</v>
      </c>
      <c r="G7" s="6">
        <v>45319</v>
      </c>
      <c r="H7" s="4">
        <v>1</v>
      </c>
      <c r="I7" s="4">
        <v>1</v>
      </c>
      <c r="J7" s="4">
        <v>1</v>
      </c>
      <c r="K7" s="4" t="s">
        <v>30</v>
      </c>
      <c r="L7" s="4">
        <v>598.48</v>
      </c>
      <c r="M7" s="4">
        <v>598.48</v>
      </c>
      <c r="N7" s="4" t="s">
        <v>64</v>
      </c>
      <c r="O7" s="4" t="s">
        <v>32</v>
      </c>
      <c r="P7" s="4" t="s">
        <v>33</v>
      </c>
      <c r="Q7" s="4">
        <v>0</v>
      </c>
      <c r="R7" s="7">
        <v>45206.0000115741</v>
      </c>
      <c r="S7" s="6">
        <v>45322</v>
      </c>
      <c r="T7" s="4" t="s">
        <v>34</v>
      </c>
      <c r="U7" s="4">
        <v>598.48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45317</v>
      </c>
      <c r="G8" s="6">
        <v>45319</v>
      </c>
      <c r="H8" s="4">
        <v>1</v>
      </c>
      <c r="I8" s="4">
        <v>2</v>
      </c>
      <c r="J8" s="4">
        <v>2</v>
      </c>
      <c r="K8" s="4" t="s">
        <v>30</v>
      </c>
      <c r="L8" s="4">
        <v>935.46</v>
      </c>
      <c r="M8" s="4">
        <v>935.46</v>
      </c>
      <c r="N8" s="4" t="s">
        <v>70</v>
      </c>
      <c r="O8" s="4" t="s">
        <v>32</v>
      </c>
      <c r="P8" s="4" t="s">
        <v>33</v>
      </c>
      <c r="Q8" s="4">
        <v>0</v>
      </c>
      <c r="R8" s="7">
        <v>45210</v>
      </c>
      <c r="S8" s="6">
        <v>45322</v>
      </c>
      <c r="T8" s="4" t="s">
        <v>34</v>
      </c>
      <c r="U8" s="4">
        <v>935.46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45316</v>
      </c>
      <c r="G9" s="6">
        <v>45319</v>
      </c>
      <c r="H9" s="4">
        <v>1</v>
      </c>
      <c r="I9" s="4">
        <v>3</v>
      </c>
      <c r="J9" s="4">
        <v>3</v>
      </c>
      <c r="K9" s="4" t="s">
        <v>30</v>
      </c>
      <c r="L9" s="4">
        <v>4739.04</v>
      </c>
      <c r="M9" s="4">
        <v>4739.04</v>
      </c>
      <c r="N9" s="4" t="s">
        <v>76</v>
      </c>
      <c r="O9" s="4" t="s">
        <v>32</v>
      </c>
      <c r="P9" s="4" t="s">
        <v>33</v>
      </c>
      <c r="Q9" s="4">
        <v>0</v>
      </c>
      <c r="R9" s="7">
        <v>45233</v>
      </c>
      <c r="S9" s="6">
        <v>45322</v>
      </c>
      <c r="T9" s="4" t="s">
        <v>34</v>
      </c>
      <c r="U9" s="4">
        <v>4739.04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45313</v>
      </c>
      <c r="G10" s="6">
        <v>45319</v>
      </c>
      <c r="H10" s="4">
        <v>3</v>
      </c>
      <c r="I10" s="4">
        <v>6</v>
      </c>
      <c r="J10" s="4">
        <v>18</v>
      </c>
      <c r="K10" s="4" t="s">
        <v>30</v>
      </c>
      <c r="L10" s="4">
        <v>7225.02</v>
      </c>
      <c r="M10" s="4">
        <v>7225.02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45234.0000115741</v>
      </c>
      <c r="S10" s="6">
        <v>45322</v>
      </c>
      <c r="T10" s="4" t="s">
        <v>34</v>
      </c>
      <c r="U10" s="4">
        <v>7225.02</v>
      </c>
      <c r="V10" s="4">
        <v>0</v>
      </c>
      <c r="W10" s="4">
        <v>0</v>
      </c>
      <c r="X10" s="4" t="s">
        <v>83</v>
      </c>
      <c r="Y10" s="4" t="s">
        <v>48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45315</v>
      </c>
      <c r="G11" s="6">
        <v>45319</v>
      </c>
      <c r="H11" s="4">
        <v>1</v>
      </c>
      <c r="I11" s="4">
        <v>4</v>
      </c>
      <c r="J11" s="4">
        <v>4</v>
      </c>
      <c r="K11" s="4" t="s">
        <v>30</v>
      </c>
      <c r="L11" s="4">
        <v>1404.12</v>
      </c>
      <c r="M11" s="4">
        <v>1404.12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45236.0000115741</v>
      </c>
      <c r="S11" s="6">
        <v>45322</v>
      </c>
      <c r="T11" s="4" t="s">
        <v>34</v>
      </c>
      <c r="U11" s="4">
        <v>1404.12</v>
      </c>
      <c r="V11" s="4">
        <v>0</v>
      </c>
      <c r="W11" s="4">
        <v>0</v>
      </c>
      <c r="X11" s="4" t="s">
        <v>88</v>
      </c>
      <c r="Y11" s="4" t="s">
        <v>48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85</v>
      </c>
      <c r="E12" s="4" t="s">
        <v>90</v>
      </c>
      <c r="F12" s="6">
        <v>45315</v>
      </c>
      <c r="G12" s="6">
        <v>45319</v>
      </c>
      <c r="H12" s="4">
        <v>1</v>
      </c>
      <c r="I12" s="4">
        <v>4</v>
      </c>
      <c r="J12" s="4">
        <v>4</v>
      </c>
      <c r="K12" s="4" t="s">
        <v>30</v>
      </c>
      <c r="L12" s="4">
        <v>1036.88</v>
      </c>
      <c r="M12" s="4">
        <v>1036.88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45236.0000115741</v>
      </c>
      <c r="S12" s="6">
        <v>45322</v>
      </c>
      <c r="T12" s="4" t="s">
        <v>34</v>
      </c>
      <c r="U12" s="4">
        <v>1036.88</v>
      </c>
      <c r="V12" s="4">
        <v>0</v>
      </c>
      <c r="W12" s="4">
        <v>0</v>
      </c>
      <c r="X12" s="4" t="s">
        <v>92</v>
      </c>
      <c r="Y12" s="4" t="s">
        <v>48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45318</v>
      </c>
      <c r="G13" s="6">
        <v>45319</v>
      </c>
      <c r="H13" s="4">
        <v>1</v>
      </c>
      <c r="I13" s="4">
        <v>1</v>
      </c>
      <c r="J13" s="4">
        <v>1</v>
      </c>
      <c r="K13" s="4" t="s">
        <v>30</v>
      </c>
      <c r="L13" s="4">
        <v>823.7</v>
      </c>
      <c r="M13" s="4">
        <v>823.7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45238</v>
      </c>
      <c r="S13" s="6">
        <v>45322</v>
      </c>
      <c r="T13" s="4" t="s">
        <v>34</v>
      </c>
      <c r="U13" s="4">
        <v>823.7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45318</v>
      </c>
      <c r="G14" s="6">
        <v>45319</v>
      </c>
      <c r="H14" s="4">
        <v>1</v>
      </c>
      <c r="I14" s="4">
        <v>1</v>
      </c>
      <c r="J14" s="4">
        <v>1</v>
      </c>
      <c r="K14" s="4" t="s">
        <v>30</v>
      </c>
      <c r="L14" s="4">
        <v>617.57</v>
      </c>
      <c r="M14" s="4">
        <v>617.57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45240.0000115741</v>
      </c>
      <c r="S14" s="6">
        <v>45322</v>
      </c>
      <c r="T14" s="4" t="s">
        <v>34</v>
      </c>
      <c r="U14" s="4">
        <v>617.57</v>
      </c>
      <c r="V14" s="4">
        <v>0</v>
      </c>
      <c r="W14" s="4">
        <v>0</v>
      </c>
      <c r="X14" s="4" t="s">
        <v>103</v>
      </c>
      <c r="Y14" s="4" t="s">
        <v>48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45318</v>
      </c>
      <c r="G15" s="6">
        <v>45319</v>
      </c>
      <c r="H15" s="4">
        <v>1</v>
      </c>
      <c r="I15" s="4">
        <v>1</v>
      </c>
      <c r="J15" s="4">
        <v>1</v>
      </c>
      <c r="K15" s="4" t="s">
        <v>30</v>
      </c>
      <c r="L15" s="4">
        <v>954.61</v>
      </c>
      <c r="M15" s="4">
        <v>954.61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45241</v>
      </c>
      <c r="S15" s="6">
        <v>45322</v>
      </c>
      <c r="T15" s="4" t="s">
        <v>34</v>
      </c>
      <c r="U15" s="4">
        <v>954.61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45318</v>
      </c>
      <c r="G16" s="6">
        <v>45319</v>
      </c>
      <c r="H16" s="4">
        <v>2</v>
      </c>
      <c r="I16" s="4">
        <v>1</v>
      </c>
      <c r="J16" s="4">
        <v>2</v>
      </c>
      <c r="K16" s="4" t="s">
        <v>30</v>
      </c>
      <c r="L16" s="4">
        <v>999.32</v>
      </c>
      <c r="M16" s="4">
        <v>999.32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45243</v>
      </c>
      <c r="S16" s="6">
        <v>45322</v>
      </c>
      <c r="T16" s="4" t="s">
        <v>34</v>
      </c>
      <c r="U16" s="4">
        <v>999.32</v>
      </c>
      <c r="V16" s="4">
        <v>0</v>
      </c>
      <c r="W16" s="4">
        <v>0</v>
      </c>
      <c r="X16" s="4" t="s">
        <v>114</v>
      </c>
      <c r="Y16" s="4" t="s">
        <v>48</v>
      </c>
    </row>
    <row r="17" s="4" customFormat="1" spans="1:25">
      <c r="A17" s="4" t="s">
        <v>110</v>
      </c>
      <c r="B17" s="4" t="s">
        <v>26</v>
      </c>
      <c r="C17" s="4" t="s">
        <v>115</v>
      </c>
      <c r="D17" s="4" t="s">
        <v>111</v>
      </c>
      <c r="E17" s="4" t="s">
        <v>112</v>
      </c>
      <c r="F17" s="6">
        <v>45318</v>
      </c>
      <c r="G17" s="6">
        <v>45319</v>
      </c>
      <c r="H17" s="4">
        <v>2</v>
      </c>
      <c r="I17" s="4">
        <v>1</v>
      </c>
      <c r="J17" s="4">
        <v>2</v>
      </c>
      <c r="K17" s="4" t="s">
        <v>30</v>
      </c>
      <c r="L17" s="4">
        <v>-999.32</v>
      </c>
      <c r="M17" s="4">
        <v>-999.32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45243</v>
      </c>
      <c r="S17" s="6">
        <v>45322</v>
      </c>
      <c r="T17" s="4" t="s">
        <v>34</v>
      </c>
      <c r="U17" s="4">
        <v>-999.32</v>
      </c>
      <c r="V17" s="4">
        <v>0</v>
      </c>
      <c r="W17" s="4">
        <v>0</v>
      </c>
      <c r="X17" s="4" t="s">
        <v>114</v>
      </c>
      <c r="Y17" s="4" t="s">
        <v>48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45317</v>
      </c>
      <c r="G18" s="6">
        <v>45319</v>
      </c>
      <c r="H18" s="4">
        <v>1</v>
      </c>
      <c r="I18" s="4">
        <v>2</v>
      </c>
      <c r="J18" s="4">
        <v>2</v>
      </c>
      <c r="K18" s="4" t="s">
        <v>30</v>
      </c>
      <c r="L18" s="4">
        <v>5524.58</v>
      </c>
      <c r="M18" s="4">
        <v>5524.58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45249</v>
      </c>
      <c r="S18" s="6">
        <v>45322</v>
      </c>
      <c r="T18" s="4" t="s">
        <v>34</v>
      </c>
      <c r="U18" s="4">
        <v>5524.58</v>
      </c>
      <c r="V18" s="4">
        <v>0</v>
      </c>
      <c r="W18" s="4">
        <v>0</v>
      </c>
      <c r="X18" s="4" t="s">
        <v>120</v>
      </c>
      <c r="Y18" s="4" t="s">
        <v>48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45316</v>
      </c>
      <c r="G19" s="6">
        <v>45319</v>
      </c>
      <c r="H19" s="4">
        <v>1</v>
      </c>
      <c r="I19" s="4">
        <v>3</v>
      </c>
      <c r="J19" s="4">
        <v>3</v>
      </c>
      <c r="K19" s="4" t="s">
        <v>30</v>
      </c>
      <c r="L19" s="4">
        <v>1981.64</v>
      </c>
      <c r="M19" s="4">
        <v>1981.64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45251</v>
      </c>
      <c r="S19" s="6">
        <v>45322</v>
      </c>
      <c r="T19" s="4" t="s">
        <v>34</v>
      </c>
      <c r="U19" s="4">
        <v>1981.64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45316</v>
      </c>
      <c r="G20" s="6">
        <v>45319</v>
      </c>
      <c r="H20" s="4">
        <v>1</v>
      </c>
      <c r="I20" s="4">
        <v>3</v>
      </c>
      <c r="J20" s="4">
        <v>3</v>
      </c>
      <c r="K20" s="4" t="s">
        <v>30</v>
      </c>
      <c r="L20" s="4">
        <v>4986.45</v>
      </c>
      <c r="M20" s="4">
        <v>4986.45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45251.0000115741</v>
      </c>
      <c r="S20" s="6">
        <v>45322</v>
      </c>
      <c r="T20" s="4" t="s">
        <v>34</v>
      </c>
      <c r="U20" s="4">
        <v>4986.45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99</v>
      </c>
      <c r="B21" s="4" t="s">
        <v>26</v>
      </c>
      <c r="C21" s="4" t="s">
        <v>115</v>
      </c>
      <c r="D21" s="4" t="s">
        <v>100</v>
      </c>
      <c r="E21" s="4" t="s">
        <v>101</v>
      </c>
      <c r="F21" s="6">
        <v>45318</v>
      </c>
      <c r="G21" s="6">
        <v>45319</v>
      </c>
      <c r="H21" s="4">
        <v>1</v>
      </c>
      <c r="I21" s="4">
        <v>1</v>
      </c>
      <c r="J21" s="4">
        <v>1</v>
      </c>
      <c r="K21" s="4" t="s">
        <v>30</v>
      </c>
      <c r="L21" s="4">
        <v>-617.57</v>
      </c>
      <c r="M21" s="4">
        <v>-617.57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45240.0000115741</v>
      </c>
      <c r="S21" s="6">
        <v>45322</v>
      </c>
      <c r="T21" s="4" t="s">
        <v>34</v>
      </c>
      <c r="U21" s="4">
        <v>-617.57</v>
      </c>
      <c r="V21" s="4">
        <v>0</v>
      </c>
      <c r="W21" s="4">
        <v>0</v>
      </c>
      <c r="X21" s="4" t="s">
        <v>103</v>
      </c>
      <c r="Y21" s="4" t="s">
        <v>48</v>
      </c>
    </row>
    <row r="22" s="4" customFormat="1" spans="1:25">
      <c r="A22" s="4" t="s">
        <v>49</v>
      </c>
      <c r="B22" s="4" t="s">
        <v>26</v>
      </c>
      <c r="C22" s="4" t="s">
        <v>115</v>
      </c>
      <c r="D22" s="4" t="s">
        <v>50</v>
      </c>
      <c r="E22" s="4" t="s">
        <v>51</v>
      </c>
      <c r="F22" s="6">
        <v>45317</v>
      </c>
      <c r="G22" s="6">
        <v>45319</v>
      </c>
      <c r="H22" s="4">
        <v>1</v>
      </c>
      <c r="I22" s="4">
        <v>2</v>
      </c>
      <c r="J22" s="4">
        <v>2</v>
      </c>
      <c r="K22" s="4" t="s">
        <v>30</v>
      </c>
      <c r="L22" s="4">
        <v>-1822.98</v>
      </c>
      <c r="M22" s="4">
        <v>-1822.98</v>
      </c>
      <c r="N22" s="4" t="s">
        <v>52</v>
      </c>
      <c r="O22" s="4" t="s">
        <v>32</v>
      </c>
      <c r="P22" s="4" t="s">
        <v>33</v>
      </c>
      <c r="Q22" s="4">
        <v>0</v>
      </c>
      <c r="R22" s="7">
        <v>45163</v>
      </c>
      <c r="S22" s="6">
        <v>45322</v>
      </c>
      <c r="T22" s="4" t="s">
        <v>34</v>
      </c>
      <c r="U22" s="4">
        <v>-1822.98</v>
      </c>
      <c r="V22" s="4">
        <v>0</v>
      </c>
      <c r="W22" s="4">
        <v>0</v>
      </c>
      <c r="X22" s="4" t="s">
        <v>53</v>
      </c>
      <c r="Y22" s="4" t="s">
        <v>54</v>
      </c>
    </row>
    <row r="23" s="4" customFormat="1" spans="1:25">
      <c r="A23" s="4" t="s">
        <v>121</v>
      </c>
      <c r="B23" s="4" t="s">
        <v>26</v>
      </c>
      <c r="C23" s="4" t="s">
        <v>115</v>
      </c>
      <c r="D23" s="4" t="s">
        <v>122</v>
      </c>
      <c r="E23" s="4" t="s">
        <v>123</v>
      </c>
      <c r="F23" s="6">
        <v>45316</v>
      </c>
      <c r="G23" s="6">
        <v>45319</v>
      </c>
      <c r="H23" s="4">
        <v>1</v>
      </c>
      <c r="I23" s="4">
        <v>3</v>
      </c>
      <c r="J23" s="4">
        <v>3</v>
      </c>
      <c r="K23" s="4" t="s">
        <v>30</v>
      </c>
      <c r="L23" s="4">
        <v>-1981.64</v>
      </c>
      <c r="M23" s="4">
        <v>-1981.64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45251</v>
      </c>
      <c r="S23" s="6">
        <v>45322</v>
      </c>
      <c r="T23" s="4" t="s">
        <v>34</v>
      </c>
      <c r="U23" s="4">
        <v>-1981.64</v>
      </c>
      <c r="V23" s="4">
        <v>0</v>
      </c>
      <c r="W23" s="4">
        <v>0</v>
      </c>
      <c r="X23" s="4" t="s">
        <v>125</v>
      </c>
      <c r="Y23" s="4" t="s">
        <v>126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45318</v>
      </c>
      <c r="G24" s="6">
        <v>45319</v>
      </c>
      <c r="H24" s="4">
        <v>1</v>
      </c>
      <c r="I24" s="4">
        <v>1</v>
      </c>
      <c r="J24" s="4">
        <v>1</v>
      </c>
      <c r="K24" s="4" t="s">
        <v>30</v>
      </c>
      <c r="L24" s="4">
        <v>946.64</v>
      </c>
      <c r="M24" s="4">
        <v>946.64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45266.0000115741</v>
      </c>
      <c r="S24" s="6">
        <v>45322</v>
      </c>
      <c r="T24" s="4" t="s">
        <v>34</v>
      </c>
      <c r="U24" s="4">
        <v>946.64</v>
      </c>
      <c r="V24" s="4">
        <v>0</v>
      </c>
      <c r="W24" s="4">
        <v>0</v>
      </c>
      <c r="X24" s="4" t="s">
        <v>137</v>
      </c>
      <c r="Y24" s="4" t="s">
        <v>48</v>
      </c>
    </row>
    <row r="25" s="4" customFormat="1" spans="1:25">
      <c r="A25" s="4" t="s">
        <v>116</v>
      </c>
      <c r="B25" s="4" t="s">
        <v>26</v>
      </c>
      <c r="C25" s="4" t="s">
        <v>115</v>
      </c>
      <c r="D25" s="4" t="s">
        <v>117</v>
      </c>
      <c r="E25" s="4" t="s">
        <v>118</v>
      </c>
      <c r="F25" s="6">
        <v>45317</v>
      </c>
      <c r="G25" s="6">
        <v>45319</v>
      </c>
      <c r="H25" s="4">
        <v>1</v>
      </c>
      <c r="I25" s="4">
        <v>2</v>
      </c>
      <c r="J25" s="4">
        <v>2</v>
      </c>
      <c r="K25" s="4" t="s">
        <v>30</v>
      </c>
      <c r="L25" s="4">
        <v>-5524.58</v>
      </c>
      <c r="M25" s="4">
        <v>-5524.58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45249</v>
      </c>
      <c r="S25" s="6">
        <v>45322</v>
      </c>
      <c r="T25" s="4" t="s">
        <v>34</v>
      </c>
      <c r="U25" s="4">
        <v>-5524.58</v>
      </c>
      <c r="V25" s="4">
        <v>0</v>
      </c>
      <c r="W25" s="4">
        <v>0</v>
      </c>
      <c r="X25" s="4" t="s">
        <v>120</v>
      </c>
      <c r="Y25" s="4" t="s">
        <v>48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45317</v>
      </c>
      <c r="G26" s="6">
        <v>45319</v>
      </c>
      <c r="H26" s="4">
        <v>1</v>
      </c>
      <c r="I26" s="4">
        <v>2</v>
      </c>
      <c r="J26" s="4">
        <v>2</v>
      </c>
      <c r="K26" s="4" t="s">
        <v>30</v>
      </c>
      <c r="L26" s="4">
        <v>1590.84</v>
      </c>
      <c r="M26" s="4">
        <v>1590.84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45279</v>
      </c>
      <c r="S26" s="6">
        <v>45322</v>
      </c>
      <c r="T26" s="4" t="s">
        <v>34</v>
      </c>
      <c r="U26" s="4">
        <v>1590.84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45318</v>
      </c>
      <c r="G27" s="6">
        <v>45319</v>
      </c>
      <c r="H27" s="4">
        <v>3</v>
      </c>
      <c r="I27" s="4">
        <v>1</v>
      </c>
      <c r="J27" s="4">
        <v>3</v>
      </c>
      <c r="K27" s="4" t="s">
        <v>30</v>
      </c>
      <c r="L27" s="4">
        <v>5893.26</v>
      </c>
      <c r="M27" s="4">
        <v>5893.26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45288</v>
      </c>
      <c r="S27" s="6">
        <v>45322</v>
      </c>
      <c r="T27" s="4" t="s">
        <v>34</v>
      </c>
      <c r="U27" s="4">
        <v>5893.26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37</v>
      </c>
      <c r="B28" s="4" t="s">
        <v>26</v>
      </c>
      <c r="C28" s="4" t="s">
        <v>115</v>
      </c>
      <c r="D28" s="4" t="s">
        <v>38</v>
      </c>
      <c r="E28" s="4" t="s">
        <v>39</v>
      </c>
      <c r="F28" s="6">
        <v>45313</v>
      </c>
      <c r="G28" s="6">
        <v>45319</v>
      </c>
      <c r="H28" s="4">
        <v>1</v>
      </c>
      <c r="I28" s="4">
        <v>6</v>
      </c>
      <c r="J28" s="4">
        <v>6</v>
      </c>
      <c r="K28" s="4" t="s">
        <v>30</v>
      </c>
      <c r="L28" s="4">
        <v>-9063.3</v>
      </c>
      <c r="M28" s="4">
        <v>-9063.3</v>
      </c>
      <c r="N28" s="4" t="s">
        <v>40</v>
      </c>
      <c r="O28" s="4" t="s">
        <v>32</v>
      </c>
      <c r="P28" s="4" t="s">
        <v>33</v>
      </c>
      <c r="Q28" s="4">
        <v>0</v>
      </c>
      <c r="R28" s="7">
        <v>45108.0000115741</v>
      </c>
      <c r="S28" s="6">
        <v>45322</v>
      </c>
      <c r="T28" s="4" t="s">
        <v>34</v>
      </c>
      <c r="U28" s="4">
        <v>-9063.3</v>
      </c>
      <c r="V28" s="4">
        <v>0</v>
      </c>
      <c r="W28" s="4">
        <v>0</v>
      </c>
      <c r="X28" s="4" t="s">
        <v>41</v>
      </c>
      <c r="Y28" s="4" t="s">
        <v>42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45318</v>
      </c>
      <c r="G29" s="6">
        <v>45319</v>
      </c>
      <c r="H29" s="4">
        <v>1</v>
      </c>
      <c r="I29" s="4">
        <v>1</v>
      </c>
      <c r="J29" s="4">
        <v>1</v>
      </c>
      <c r="K29" s="4" t="s">
        <v>30</v>
      </c>
      <c r="L29" s="4">
        <v>1939.42</v>
      </c>
      <c r="M29" s="4">
        <v>1939.42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45295</v>
      </c>
      <c r="S29" s="6">
        <v>45322</v>
      </c>
      <c r="T29" s="4" t="s">
        <v>34</v>
      </c>
      <c r="U29" s="4">
        <v>1939.42</v>
      </c>
      <c r="V29" s="4">
        <v>0</v>
      </c>
      <c r="W29" s="4">
        <v>0</v>
      </c>
      <c r="X29" s="4" t="s">
        <v>152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145</v>
      </c>
      <c r="E30" s="4" t="s">
        <v>146</v>
      </c>
      <c r="F30" s="6">
        <v>45318</v>
      </c>
      <c r="G30" s="6">
        <v>45319</v>
      </c>
      <c r="H30" s="4">
        <v>1</v>
      </c>
      <c r="I30" s="4">
        <v>1</v>
      </c>
      <c r="J30" s="4">
        <v>1</v>
      </c>
      <c r="K30" s="4" t="s">
        <v>30</v>
      </c>
      <c r="L30" s="4">
        <v>1831.46</v>
      </c>
      <c r="M30" s="4">
        <v>1831.46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45298</v>
      </c>
      <c r="S30" s="6">
        <v>45322</v>
      </c>
      <c r="T30" s="4" t="s">
        <v>34</v>
      </c>
      <c r="U30" s="4">
        <v>1831.46</v>
      </c>
      <c r="V30" s="4">
        <v>0</v>
      </c>
      <c r="W30" s="4">
        <v>0</v>
      </c>
      <c r="X30" s="4" t="s">
        <v>156</v>
      </c>
      <c r="Y30" s="4" t="s">
        <v>157</v>
      </c>
    </row>
    <row r="31" s="4" customFormat="1" spans="1:25">
      <c r="A31" s="4" t="s">
        <v>25</v>
      </c>
      <c r="B31" s="4" t="s">
        <v>26</v>
      </c>
      <c r="C31" s="4" t="s">
        <v>115</v>
      </c>
      <c r="D31" s="4" t="s">
        <v>28</v>
      </c>
      <c r="E31" s="4" t="s">
        <v>29</v>
      </c>
      <c r="F31" s="6">
        <v>45318</v>
      </c>
      <c r="G31" s="6">
        <v>45319</v>
      </c>
      <c r="H31" s="4">
        <v>1</v>
      </c>
      <c r="I31" s="4">
        <v>1</v>
      </c>
      <c r="J31" s="4">
        <v>1</v>
      </c>
      <c r="K31" s="4" t="s">
        <v>30</v>
      </c>
      <c r="L31" s="4">
        <v>-129</v>
      </c>
      <c r="M31" s="4">
        <v>-129</v>
      </c>
      <c r="N31" s="4" t="s">
        <v>31</v>
      </c>
      <c r="O31" s="4" t="s">
        <v>32</v>
      </c>
      <c r="P31" s="4" t="s">
        <v>33</v>
      </c>
      <c r="Q31" s="4">
        <v>0</v>
      </c>
      <c r="R31" s="7">
        <v>45079</v>
      </c>
      <c r="S31" s="6">
        <v>45322</v>
      </c>
      <c r="T31" s="4" t="s">
        <v>34</v>
      </c>
      <c r="U31" s="4">
        <v>-129</v>
      </c>
      <c r="V31" s="4">
        <v>0</v>
      </c>
      <c r="W31" s="4">
        <v>0</v>
      </c>
      <c r="X31" s="4" t="s">
        <v>35</v>
      </c>
      <c r="Y31" s="4" t="s">
        <v>36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45316</v>
      </c>
      <c r="G32" s="6">
        <v>45319</v>
      </c>
      <c r="H32" s="4">
        <v>1</v>
      </c>
      <c r="I32" s="4">
        <v>3</v>
      </c>
      <c r="J32" s="4">
        <v>3</v>
      </c>
      <c r="K32" s="4" t="s">
        <v>30</v>
      </c>
      <c r="L32" s="4">
        <v>1234.86</v>
      </c>
      <c r="M32" s="4">
        <v>1234.86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45303</v>
      </c>
      <c r="S32" s="6">
        <v>45322</v>
      </c>
      <c r="T32" s="4" t="s">
        <v>34</v>
      </c>
      <c r="U32" s="4">
        <v>1234.86</v>
      </c>
      <c r="V32" s="4">
        <v>0</v>
      </c>
      <c r="W32" s="4">
        <v>0</v>
      </c>
      <c r="X32" s="4" t="s">
        <v>162</v>
      </c>
      <c r="Y32" s="4" t="s">
        <v>48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145</v>
      </c>
      <c r="E33" s="4" t="s">
        <v>164</v>
      </c>
      <c r="F33" s="6">
        <v>45318</v>
      </c>
      <c r="G33" s="6">
        <v>45319</v>
      </c>
      <c r="H33" s="4">
        <v>1</v>
      </c>
      <c r="I33" s="4">
        <v>1</v>
      </c>
      <c r="J33" s="4">
        <v>1</v>
      </c>
      <c r="K33" s="4" t="s">
        <v>30</v>
      </c>
      <c r="L33" s="4">
        <v>1860.31</v>
      </c>
      <c r="M33" s="4">
        <v>1860.31</v>
      </c>
      <c r="N33" s="4" t="s">
        <v>165</v>
      </c>
      <c r="O33" s="4" t="s">
        <v>32</v>
      </c>
      <c r="P33" s="4" t="s">
        <v>33</v>
      </c>
      <c r="Q33" s="4">
        <v>0</v>
      </c>
      <c r="R33" s="7">
        <v>45305.0000115741</v>
      </c>
      <c r="S33" s="6">
        <v>45322</v>
      </c>
      <c r="T33" s="4" t="s">
        <v>34</v>
      </c>
      <c r="U33" s="4">
        <v>1860.31</v>
      </c>
      <c r="V33" s="4">
        <v>0</v>
      </c>
      <c r="W33" s="4">
        <v>0</v>
      </c>
      <c r="X33" s="4" t="s">
        <v>166</v>
      </c>
      <c r="Y33" s="4" t="s">
        <v>167</v>
      </c>
    </row>
    <row r="34" s="4" customFormat="1" spans="1:25">
      <c r="A34" s="4" t="s">
        <v>133</v>
      </c>
      <c r="B34" s="4" t="s">
        <v>26</v>
      </c>
      <c r="C34" s="4" t="s">
        <v>115</v>
      </c>
      <c r="D34" s="4" t="s">
        <v>134</v>
      </c>
      <c r="E34" s="4" t="s">
        <v>135</v>
      </c>
      <c r="F34" s="6">
        <v>45318</v>
      </c>
      <c r="G34" s="6">
        <v>45319</v>
      </c>
      <c r="H34" s="4">
        <v>1</v>
      </c>
      <c r="I34" s="4">
        <v>1</v>
      </c>
      <c r="J34" s="4">
        <v>1</v>
      </c>
      <c r="K34" s="4" t="s">
        <v>30</v>
      </c>
      <c r="L34" s="4">
        <v>-946.64</v>
      </c>
      <c r="M34" s="4">
        <v>-946.64</v>
      </c>
      <c r="N34" s="4" t="s">
        <v>136</v>
      </c>
      <c r="O34" s="4" t="s">
        <v>32</v>
      </c>
      <c r="P34" s="4" t="s">
        <v>33</v>
      </c>
      <c r="Q34" s="4">
        <v>0</v>
      </c>
      <c r="R34" s="7">
        <v>45266.0000115741</v>
      </c>
      <c r="S34" s="6">
        <v>45322</v>
      </c>
      <c r="T34" s="4" t="s">
        <v>34</v>
      </c>
      <c r="U34" s="4">
        <v>-946.64</v>
      </c>
      <c r="V34" s="4">
        <v>0</v>
      </c>
      <c r="W34" s="4">
        <v>0</v>
      </c>
      <c r="X34" s="4" t="s">
        <v>137</v>
      </c>
      <c r="Y34" s="4" t="s">
        <v>48</v>
      </c>
    </row>
    <row r="35" s="4" customFormat="1" spans="1:25">
      <c r="A35" s="4" t="s">
        <v>168</v>
      </c>
      <c r="B35" s="4" t="s">
        <v>26</v>
      </c>
      <c r="C35" s="4" t="s">
        <v>27</v>
      </c>
      <c r="D35" s="4" t="s">
        <v>169</v>
      </c>
      <c r="E35" s="4" t="s">
        <v>170</v>
      </c>
      <c r="F35" s="6">
        <v>45317</v>
      </c>
      <c r="G35" s="6">
        <v>45319</v>
      </c>
      <c r="H35" s="4">
        <v>1</v>
      </c>
      <c r="I35" s="4">
        <v>2</v>
      </c>
      <c r="J35" s="4">
        <v>2</v>
      </c>
      <c r="K35" s="4" t="s">
        <v>30</v>
      </c>
      <c r="L35" s="4">
        <v>868.38</v>
      </c>
      <c r="M35" s="4">
        <v>868.38</v>
      </c>
      <c r="N35" s="4" t="s">
        <v>171</v>
      </c>
      <c r="O35" s="4" t="s">
        <v>32</v>
      </c>
      <c r="P35" s="4" t="s">
        <v>33</v>
      </c>
      <c r="Q35" s="4">
        <v>0</v>
      </c>
      <c r="R35" s="7">
        <v>45311</v>
      </c>
      <c r="S35" s="6">
        <v>45322</v>
      </c>
      <c r="T35" s="4" t="s">
        <v>34</v>
      </c>
      <c r="U35" s="4">
        <v>868.38</v>
      </c>
      <c r="V35" s="4">
        <v>0</v>
      </c>
      <c r="W35" s="4">
        <v>0</v>
      </c>
      <c r="X35" s="4" t="s">
        <v>172</v>
      </c>
      <c r="Y35" s="4" t="s">
        <v>173</v>
      </c>
    </row>
    <row r="36" s="4" customFormat="1" spans="1:25">
      <c r="A36" s="4" t="s">
        <v>104</v>
      </c>
      <c r="B36" s="4" t="s">
        <v>26</v>
      </c>
      <c r="C36" s="4" t="s">
        <v>115</v>
      </c>
      <c r="D36" s="4" t="s">
        <v>105</v>
      </c>
      <c r="E36" s="4" t="s">
        <v>106</v>
      </c>
      <c r="F36" s="6">
        <v>45318</v>
      </c>
      <c r="G36" s="6">
        <v>45319</v>
      </c>
      <c r="H36" s="4">
        <v>1</v>
      </c>
      <c r="I36" s="4">
        <v>1</v>
      </c>
      <c r="J36" s="4">
        <v>1</v>
      </c>
      <c r="K36" s="4" t="s">
        <v>30</v>
      </c>
      <c r="L36" s="4">
        <v>-954.61</v>
      </c>
      <c r="M36" s="4">
        <v>-954.61</v>
      </c>
      <c r="N36" s="4" t="s">
        <v>107</v>
      </c>
      <c r="O36" s="4" t="s">
        <v>32</v>
      </c>
      <c r="P36" s="4" t="s">
        <v>33</v>
      </c>
      <c r="Q36" s="4">
        <v>0</v>
      </c>
      <c r="R36" s="7">
        <v>45241</v>
      </c>
      <c r="S36" s="6">
        <v>45322</v>
      </c>
      <c r="T36" s="4" t="s">
        <v>34</v>
      </c>
      <c r="U36" s="4">
        <v>-954.61</v>
      </c>
      <c r="V36" s="4">
        <v>0</v>
      </c>
      <c r="W36" s="4">
        <v>0</v>
      </c>
      <c r="X36" s="4" t="s">
        <v>108</v>
      </c>
      <c r="Y36" s="4" t="s">
        <v>109</v>
      </c>
    </row>
    <row r="37" s="4" customFormat="1" spans="1:25">
      <c r="A37" s="4" t="s">
        <v>174</v>
      </c>
      <c r="B37" s="4" t="s">
        <v>26</v>
      </c>
      <c r="C37" s="4" t="s">
        <v>27</v>
      </c>
      <c r="D37" s="4" t="s">
        <v>175</v>
      </c>
      <c r="E37" s="4" t="s">
        <v>176</v>
      </c>
      <c r="F37" s="6">
        <v>45317</v>
      </c>
      <c r="G37" s="6">
        <v>45319</v>
      </c>
      <c r="H37" s="4">
        <v>1</v>
      </c>
      <c r="I37" s="4">
        <v>2</v>
      </c>
      <c r="J37" s="4">
        <v>2</v>
      </c>
      <c r="K37" s="4" t="s">
        <v>30</v>
      </c>
      <c r="L37" s="4">
        <v>2781.41</v>
      </c>
      <c r="M37" s="4">
        <v>2781.41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45317.0000115741</v>
      </c>
      <c r="S37" s="6">
        <v>45322</v>
      </c>
      <c r="T37" s="4" t="s">
        <v>34</v>
      </c>
      <c r="U37" s="4">
        <v>2781.41</v>
      </c>
      <c r="V37" s="4">
        <v>0</v>
      </c>
      <c r="W37" s="4">
        <v>0</v>
      </c>
      <c r="X37" s="4" t="s">
        <v>178</v>
      </c>
      <c r="Y3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C3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hidden="1" spans="1:9">
      <c r="A2" s="5">
        <v>999224546289342</v>
      </c>
      <c r="B2" s="6">
        <v>45318</v>
      </c>
      <c r="C2" s="6">
        <v>45319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999225070402893</v>
      </c>
      <c r="B3" s="6">
        <v>45313</v>
      </c>
      <c r="C3" s="6">
        <v>45319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8" si="0">D3-E3</f>
        <v>#N/A</v>
      </c>
      <c r="H3" s="4" t="e">
        <f t="shared" ref="H3:H28" si="1">$H$1&amp;F3</f>
        <v>#N/A</v>
      </c>
      <c r="I3" s="4" t="e">
        <f>VLOOKUP(A3,HOP!A:U,21,0)</f>
        <v>#N/A</v>
      </c>
    </row>
    <row r="4" s="4" customFormat="1" spans="1:9">
      <c r="A4" s="5">
        <v>25161423224</v>
      </c>
      <c r="B4" s="6">
        <v>45318</v>
      </c>
      <c r="C4" s="6">
        <v>45319</v>
      </c>
      <c r="D4" s="4">
        <v>1347.02</v>
      </c>
      <c r="E4" s="4" t="str">
        <f>VLOOKUP(A4,HOP!A:L,12,0)</f>
        <v>1347.02</v>
      </c>
      <c r="F4" s="4" t="str">
        <f>VLOOKUP(A4,HOP!A:C,3,0)</f>
        <v>3600796</v>
      </c>
      <c r="G4" s="4">
        <f t="shared" si="0"/>
        <v>0</v>
      </c>
      <c r="H4" s="4" t="str">
        <f t="shared" si="1"/>
        <v>，3600796</v>
      </c>
      <c r="I4" s="4" t="str">
        <f>VLOOKUP(A4,HOP!A:U,21,0)</f>
        <v>直连</v>
      </c>
    </row>
    <row r="5" s="4" customFormat="1" hidden="1" spans="1:9">
      <c r="A5" s="5">
        <v>999226349404232</v>
      </c>
      <c r="B5" s="6">
        <v>45317</v>
      </c>
      <c r="C5" s="6">
        <v>45319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999226725494065</v>
      </c>
      <c r="B6" s="6">
        <v>45315</v>
      </c>
      <c r="C6" s="6">
        <v>45319</v>
      </c>
      <c r="D6" s="4">
        <v>821.64</v>
      </c>
      <c r="E6" s="4" t="str">
        <f>VLOOKUP(A6,HOP!A:L,12,0)</f>
        <v>821.64</v>
      </c>
      <c r="F6" s="4" t="str">
        <f>VLOOKUP(A6,HOP!A:C,3,0)</f>
        <v>3906101</v>
      </c>
      <c r="G6" s="4">
        <f t="shared" si="0"/>
        <v>0</v>
      </c>
      <c r="H6" s="4" t="str">
        <f t="shared" si="1"/>
        <v>，3906101</v>
      </c>
      <c r="I6" s="4" t="str">
        <f>VLOOKUP(A6,HOP!A:U,21,0)</f>
        <v>直连</v>
      </c>
    </row>
    <row r="7" s="4" customFormat="1" spans="1:9">
      <c r="A7" s="5">
        <v>999227288511411</v>
      </c>
      <c r="B7" s="6">
        <v>45318</v>
      </c>
      <c r="C7" s="6">
        <v>45319</v>
      </c>
      <c r="D7" s="4">
        <v>598.48</v>
      </c>
      <c r="E7" s="4" t="str">
        <f>VLOOKUP(A7,HOP!A:L,12,0)</f>
        <v>598.48</v>
      </c>
      <c r="F7" s="4" t="str">
        <f>VLOOKUP(A7,HOP!A:C,3,0)</f>
        <v>4034865</v>
      </c>
      <c r="G7" s="4">
        <f t="shared" si="0"/>
        <v>0</v>
      </c>
      <c r="H7" s="4" t="str">
        <f t="shared" si="1"/>
        <v>，4034865</v>
      </c>
      <c r="I7" s="4" t="str">
        <f>VLOOKUP(A7,HOP!A:U,21,0)</f>
        <v>直采</v>
      </c>
    </row>
    <row r="8" s="4" customFormat="1" spans="1:9">
      <c r="A8" s="5">
        <v>999227336600540</v>
      </c>
      <c r="B8" s="6">
        <v>45317</v>
      </c>
      <c r="C8" s="6">
        <v>45319</v>
      </c>
      <c r="D8" s="4">
        <v>935.46</v>
      </c>
      <c r="E8" s="4" t="str">
        <f>VLOOKUP(A8,HOP!A:L,12,0)</f>
        <v>935.46</v>
      </c>
      <c r="F8" s="4" t="str">
        <f>VLOOKUP(A8,HOP!A:C,3,0)</f>
        <v>4053818</v>
      </c>
      <c r="G8" s="4">
        <f t="shared" si="0"/>
        <v>0</v>
      </c>
      <c r="H8" s="4" t="str">
        <f t="shared" si="1"/>
        <v>，4053818</v>
      </c>
      <c r="I8" s="4" t="str">
        <f>VLOOKUP(A8,HOP!A:U,21,0)</f>
        <v>直连</v>
      </c>
    </row>
    <row r="9" s="4" customFormat="1" spans="1:9">
      <c r="A9" s="5">
        <v>999228311612584</v>
      </c>
      <c r="B9" s="6">
        <v>45316</v>
      </c>
      <c r="C9" s="6">
        <v>45319</v>
      </c>
      <c r="D9" s="4">
        <v>4739.04</v>
      </c>
      <c r="E9" s="4" t="str">
        <f>VLOOKUP(A9,HOP!A:L,12,0)</f>
        <v>4739.04</v>
      </c>
      <c r="F9" s="4" t="str">
        <f>VLOOKUP(A9,HOP!A:C,3,0)</f>
        <v>4186942</v>
      </c>
      <c r="G9" s="4">
        <f t="shared" si="0"/>
        <v>0</v>
      </c>
      <c r="H9" s="4" t="str">
        <f t="shared" si="1"/>
        <v>，4186942</v>
      </c>
      <c r="I9" s="4" t="str">
        <f>VLOOKUP(A9,HOP!A:U,21,0)</f>
        <v>直采</v>
      </c>
    </row>
    <row r="10" s="4" customFormat="1" spans="1:9">
      <c r="A10" s="5">
        <v>999228315866260</v>
      </c>
      <c r="B10" s="6">
        <v>45313</v>
      </c>
      <c r="C10" s="6">
        <v>45319</v>
      </c>
      <c r="D10" s="4">
        <v>7225.02</v>
      </c>
      <c r="E10" s="4" t="str">
        <f>VLOOKUP(A10,HOP!A:L,12,0)</f>
        <v>7225.02</v>
      </c>
      <c r="F10" s="4" t="str">
        <f>VLOOKUP(A10,HOP!A:C,3,0)</f>
        <v>4189316</v>
      </c>
      <c r="G10" s="4">
        <f t="shared" si="0"/>
        <v>0</v>
      </c>
      <c r="H10" s="4" t="str">
        <f t="shared" si="1"/>
        <v>，4189316</v>
      </c>
      <c r="I10" s="4" t="str">
        <f>VLOOKUP(A10,HOP!A:U,21,0)</f>
        <v>直连</v>
      </c>
    </row>
    <row r="11" s="4" customFormat="1" spans="1:9">
      <c r="A11" s="5">
        <v>999228340939970</v>
      </c>
      <c r="B11" s="6">
        <v>45315</v>
      </c>
      <c r="C11" s="6">
        <v>45319</v>
      </c>
      <c r="D11" s="4">
        <v>1404.12</v>
      </c>
      <c r="E11" s="4" t="str">
        <f>VLOOKUP(A11,HOP!A:L,12,0)</f>
        <v>1404.12</v>
      </c>
      <c r="F11" s="4" t="str">
        <f>VLOOKUP(A11,HOP!A:C,3,0)</f>
        <v>4204351</v>
      </c>
      <c r="G11" s="4">
        <f t="shared" si="0"/>
        <v>0</v>
      </c>
      <c r="H11" s="4" t="str">
        <f t="shared" si="1"/>
        <v>，4204351</v>
      </c>
      <c r="I11" s="4" t="str">
        <f>VLOOKUP(A11,HOP!A:U,21,0)</f>
        <v>直连</v>
      </c>
    </row>
    <row r="12" s="4" customFormat="1" spans="1:9">
      <c r="A12" s="5">
        <v>999228341167346</v>
      </c>
      <c r="B12" s="6">
        <v>45315</v>
      </c>
      <c r="C12" s="6">
        <v>45319</v>
      </c>
      <c r="D12" s="4">
        <v>1036.88</v>
      </c>
      <c r="E12" s="4" t="str">
        <f>VLOOKUP(A12,HOP!A:L,12,0)</f>
        <v>1036.88</v>
      </c>
      <c r="F12" s="4" t="str">
        <f>VLOOKUP(A12,HOP!A:C,3,0)</f>
        <v>4204461</v>
      </c>
      <c r="G12" s="4">
        <f t="shared" si="0"/>
        <v>0</v>
      </c>
      <c r="H12" s="4" t="str">
        <f t="shared" si="1"/>
        <v>，4204461</v>
      </c>
      <c r="I12" s="4" t="str">
        <f>VLOOKUP(A12,HOP!A:U,21,0)</f>
        <v>直连</v>
      </c>
    </row>
    <row r="13" s="4" customFormat="1" spans="1:9">
      <c r="A13" s="5">
        <v>999228367335245</v>
      </c>
      <c r="B13" s="6">
        <v>45318</v>
      </c>
      <c r="C13" s="6">
        <v>45319</v>
      </c>
      <c r="D13" s="4">
        <v>823.7</v>
      </c>
      <c r="E13" s="4" t="str">
        <f>VLOOKUP(A13,HOP!A:L,12,0)</f>
        <v>823.70</v>
      </c>
      <c r="F13" s="4" t="str">
        <f>VLOOKUP(A13,HOP!A:C,3,0)</f>
        <v>4218264</v>
      </c>
      <c r="G13" s="4">
        <f t="shared" si="0"/>
        <v>0</v>
      </c>
      <c r="H13" s="4" t="str">
        <f t="shared" si="1"/>
        <v>，4218264</v>
      </c>
      <c r="I13" s="4" t="str">
        <f>VLOOKUP(A13,HOP!A:U,21,0)</f>
        <v>直连</v>
      </c>
    </row>
    <row r="14" s="4" customFormat="1" hidden="1" spans="1:9">
      <c r="A14" s="5">
        <v>999228400742880</v>
      </c>
      <c r="B14" s="6">
        <v>45318</v>
      </c>
      <c r="C14" s="6">
        <v>45319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999228414201310</v>
      </c>
      <c r="B15" s="6">
        <v>45318</v>
      </c>
      <c r="C15" s="6">
        <v>45319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999228445876267</v>
      </c>
      <c r="B16" s="6">
        <v>45318</v>
      </c>
      <c r="C16" s="6">
        <v>45319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999228545107697</v>
      </c>
      <c r="B17" s="6">
        <v>45317</v>
      </c>
      <c r="C17" s="6">
        <v>45319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999228560425447</v>
      </c>
      <c r="B18" s="6">
        <v>45316</v>
      </c>
      <c r="C18" s="6">
        <v>45319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999228565476017</v>
      </c>
      <c r="B19" s="6">
        <v>45316</v>
      </c>
      <c r="C19" s="6">
        <v>45319</v>
      </c>
      <c r="D19" s="4">
        <v>4986.45</v>
      </c>
      <c r="E19" s="4" t="str">
        <f>VLOOKUP(A19,HOP!A:L,12,0)</f>
        <v>4986.45</v>
      </c>
      <c r="F19" s="4" t="str">
        <f>VLOOKUP(A19,HOP!A:C,3,0)</f>
        <v>4295806</v>
      </c>
      <c r="G19" s="4">
        <f t="shared" si="0"/>
        <v>0</v>
      </c>
      <c r="H19" s="4" t="str">
        <f t="shared" si="1"/>
        <v>，4295806</v>
      </c>
      <c r="I19" s="4" t="str">
        <f>VLOOKUP(A19,HOP!A:U,21,0)</f>
        <v>直采</v>
      </c>
    </row>
    <row r="20" s="4" customFormat="1" hidden="1" spans="1:9">
      <c r="A20" s="5">
        <v>999229338055091</v>
      </c>
      <c r="B20" s="6">
        <v>45318</v>
      </c>
      <c r="C20" s="6">
        <v>45319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999229405871431</v>
      </c>
      <c r="B21" s="6">
        <v>45317</v>
      </c>
      <c r="C21" s="6">
        <v>45319</v>
      </c>
      <c r="D21" s="4">
        <v>1590.84</v>
      </c>
      <c r="E21" s="4" t="str">
        <f>VLOOKUP(A21,HOP!A:L,12,0)</f>
        <v>1590.84</v>
      </c>
      <c r="F21" s="4" t="str">
        <f>VLOOKUP(A21,HOP!A:C,3,0)</f>
        <v>4461754</v>
      </c>
      <c r="G21" s="4">
        <f t="shared" si="0"/>
        <v>0</v>
      </c>
      <c r="H21" s="4" t="str">
        <f t="shared" si="1"/>
        <v>，4461754</v>
      </c>
      <c r="I21" s="4" t="str">
        <f>VLOOKUP(A21,HOP!A:U,21,0)</f>
        <v>直采</v>
      </c>
    </row>
    <row r="22" s="4" customFormat="1" spans="1:9">
      <c r="A22" s="5">
        <v>999229438341056</v>
      </c>
      <c r="B22" s="6">
        <v>45318</v>
      </c>
      <c r="C22" s="6">
        <v>45319</v>
      </c>
      <c r="D22" s="4">
        <v>5893.26</v>
      </c>
      <c r="E22" s="4" t="str">
        <f>VLOOKUP(A22,HOP!A:L,12,0)</f>
        <v>5893.26</v>
      </c>
      <c r="F22" s="4" t="str">
        <f>VLOOKUP(A22,HOP!A:C,3,0)</f>
        <v>4506044</v>
      </c>
      <c r="G22" s="4">
        <f t="shared" si="0"/>
        <v>0</v>
      </c>
      <c r="H22" s="4" t="str">
        <f t="shared" si="1"/>
        <v>，4506044</v>
      </c>
      <c r="I22" s="4" t="str">
        <f>VLOOKUP(A22,HOP!A:U,21,0)</f>
        <v>直采</v>
      </c>
    </row>
    <row r="23" s="4" customFormat="1" spans="1:9">
      <c r="A23" s="5">
        <v>999229465351746</v>
      </c>
      <c r="B23" s="6">
        <v>45318</v>
      </c>
      <c r="C23" s="6">
        <v>45319</v>
      </c>
      <c r="D23" s="4">
        <v>1939.42</v>
      </c>
      <c r="E23" s="4" t="str">
        <f>VLOOKUP(A23,HOP!A:L,12,0)</f>
        <v>1939.42</v>
      </c>
      <c r="F23" s="4" t="str">
        <f>VLOOKUP(A23,HOP!A:C,3,0)</f>
        <v>4542435</v>
      </c>
      <c r="G23" s="4">
        <f t="shared" si="0"/>
        <v>0</v>
      </c>
      <c r="H23" s="4" t="str">
        <f t="shared" si="1"/>
        <v>，4542435</v>
      </c>
      <c r="I23" s="4" t="str">
        <f>VLOOKUP(A23,HOP!A:U,21,0)</f>
        <v>直采</v>
      </c>
    </row>
    <row r="24" s="4" customFormat="1" spans="1:9">
      <c r="A24" s="5">
        <v>999229536847657</v>
      </c>
      <c r="B24" s="6">
        <v>45318</v>
      </c>
      <c r="C24" s="6">
        <v>45319</v>
      </c>
      <c r="D24" s="4">
        <v>1831.46</v>
      </c>
      <c r="E24" s="4" t="str">
        <f>VLOOKUP(A24,HOP!A:L,12,0)</f>
        <v>1831.46</v>
      </c>
      <c r="F24" s="4" t="str">
        <f>VLOOKUP(A24,HOP!A:C,3,0)</f>
        <v>4559512</v>
      </c>
      <c r="G24" s="4">
        <f t="shared" si="0"/>
        <v>0</v>
      </c>
      <c r="H24" s="4" t="str">
        <f t="shared" si="1"/>
        <v>，4559512</v>
      </c>
      <c r="I24" s="4" t="str">
        <f>VLOOKUP(A24,HOP!A:U,21,0)</f>
        <v>直采</v>
      </c>
    </row>
    <row r="25" s="4" customFormat="1" spans="1:9">
      <c r="A25" s="5">
        <v>999229680653932</v>
      </c>
      <c r="B25" s="6">
        <v>45316</v>
      </c>
      <c r="C25" s="6">
        <v>45319</v>
      </c>
      <c r="D25" s="4">
        <v>1234.86</v>
      </c>
      <c r="E25" s="4" t="str">
        <f>VLOOKUP(A25,HOP!A:L,12,0)</f>
        <v>1234.86</v>
      </c>
      <c r="F25" s="4" t="str">
        <f>VLOOKUP(A25,HOP!A:C,3,0)</f>
        <v>4587801</v>
      </c>
      <c r="G25" s="4">
        <f t="shared" si="0"/>
        <v>0</v>
      </c>
      <c r="H25" s="4" t="str">
        <f t="shared" si="1"/>
        <v>，4587801</v>
      </c>
      <c r="I25" s="4" t="str">
        <f>VLOOKUP(A25,HOP!A:U,21,0)</f>
        <v>直连</v>
      </c>
    </row>
    <row r="26" s="4" customFormat="1" spans="1:9">
      <c r="A26" s="5">
        <v>999229702994752</v>
      </c>
      <c r="B26" s="6">
        <v>45318</v>
      </c>
      <c r="C26" s="6">
        <v>45319</v>
      </c>
      <c r="D26" s="4">
        <v>1860.31</v>
      </c>
      <c r="E26" s="4" t="str">
        <f>VLOOKUP(A26,HOP!A:L,12,0)</f>
        <v>1860.31</v>
      </c>
      <c r="F26" s="4" t="str">
        <f>VLOOKUP(A26,HOP!A:C,3,0)</f>
        <v>4594956</v>
      </c>
      <c r="G26" s="4">
        <f t="shared" si="0"/>
        <v>0</v>
      </c>
      <c r="H26" s="4" t="str">
        <f t="shared" si="1"/>
        <v>，4594956</v>
      </c>
      <c r="I26" s="4" t="str">
        <f>VLOOKUP(A26,HOP!A:U,21,0)</f>
        <v>直采</v>
      </c>
    </row>
    <row r="27" s="4" customFormat="1" spans="1:9">
      <c r="A27" s="5">
        <v>999229820553255</v>
      </c>
      <c r="B27" s="6">
        <v>45317</v>
      </c>
      <c r="C27" s="6">
        <v>45319</v>
      </c>
      <c r="D27" s="4">
        <v>868.38</v>
      </c>
      <c r="E27" s="4" t="str">
        <f>VLOOKUP(A27,HOP!A:L,12,0)</f>
        <v>868.38</v>
      </c>
      <c r="F27" s="4" t="str">
        <f>VLOOKUP(A27,HOP!A:C,3,0)</f>
        <v>4619666</v>
      </c>
      <c r="G27" s="4">
        <f t="shared" si="0"/>
        <v>0</v>
      </c>
      <c r="H27" s="4" t="str">
        <f t="shared" si="1"/>
        <v>，4619666</v>
      </c>
      <c r="I27" s="4" t="str">
        <f>VLOOKUP(A27,HOP!A:U,21,0)</f>
        <v>直采</v>
      </c>
    </row>
    <row r="28" s="4" customFormat="1" spans="1:9">
      <c r="A28" s="5">
        <v>999229936463055</v>
      </c>
      <c r="B28" s="6">
        <v>45317</v>
      </c>
      <c r="C28" s="6">
        <v>45319</v>
      </c>
      <c r="D28" s="4">
        <v>2781.41</v>
      </c>
      <c r="E28" s="4" t="str">
        <f>VLOOKUP(A28,HOP!A:L,12,0)</f>
        <v>2781.41</v>
      </c>
      <c r="F28" s="4" t="str">
        <f>VLOOKUP(A28,HOP!A:C,3,0)</f>
        <v>4648888</v>
      </c>
      <c r="G28" s="4">
        <f t="shared" si="0"/>
        <v>0</v>
      </c>
      <c r="H28" s="4" t="str">
        <f t="shared" si="1"/>
        <v>，4648888</v>
      </c>
      <c r="I28" s="4" t="str">
        <f>VLOOKUP(A28,HOP!A:U,21,0)</f>
        <v>直连</v>
      </c>
    </row>
    <row r="30" spans="4:4">
      <c r="D30" s="4">
        <f>SUM(D2:D29)</f>
        <v>41917.75</v>
      </c>
    </row>
    <row r="32" spans="4:4">
      <c r="D32" s="4" t="s">
        <v>180</v>
      </c>
    </row>
    <row r="35" spans="1:3">
      <c r="A35" s="4" t="s">
        <v>181</v>
      </c>
      <c r="C35" s="4">
        <v>24307.64</v>
      </c>
    </row>
    <row r="36" spans="1:3">
      <c r="A36" s="4" t="s">
        <v>182</v>
      </c>
      <c r="C36" s="4">
        <v>17610.11</v>
      </c>
    </row>
    <row r="37" spans="1:3">
      <c r="A37" s="4" t="s">
        <v>183</v>
      </c>
      <c r="C37" s="4">
        <f>SUBTOTAL(9,C35:C36)</f>
        <v>41917.75</v>
      </c>
    </row>
  </sheetData>
  <autoFilter ref="A1:XFD32">
    <filterColumn colId="3">
      <filters blank="1">
        <filter val="2781.41"/>
        <filter val="1347.02"/>
        <filter val="1939.42"/>
        <filter val="7225.02"/>
        <filter val="1590.84"/>
        <filter val="4739.04"/>
        <filter val="4986.45"/>
        <filter val="1234.86"/>
        <filter val="1831.46"/>
        <filter val="1036.88"/>
        <filter val="1860.31"/>
        <filter val="821.64"/>
        <filter val="41917.75"/>
        <filter val="823.7"/>
        <filter val="5893.26"/>
        <filter val="868.38"/>
        <filter val="1404.12"/>
        <filter val="935.46"/>
        <filter val="598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  <c r="V1" s="2" t="s">
        <v>202</v>
      </c>
    </row>
    <row r="2" s="1" customFormat="1" spans="1:22">
      <c r="A2" s="3">
        <v>999229936463055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203</v>
      </c>
      <c r="G2" s="1" t="s">
        <v>207</v>
      </c>
      <c r="H2" s="1" t="s">
        <v>208</v>
      </c>
      <c r="I2" s="1" t="s">
        <v>209</v>
      </c>
      <c r="J2" s="1" t="s">
        <v>30</v>
      </c>
      <c r="K2" s="1" t="s">
        <v>210</v>
      </c>
      <c r="L2" s="1" t="s">
        <v>210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  <c r="U2" s="1" t="s">
        <v>218</v>
      </c>
      <c r="V2" s="1" t="s">
        <v>219</v>
      </c>
    </row>
    <row r="3" s="1" customFormat="1" spans="1:22">
      <c r="A3" s="3">
        <v>999229820553255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203</v>
      </c>
      <c r="G3" s="1" t="s">
        <v>207</v>
      </c>
      <c r="H3" s="1" t="s">
        <v>208</v>
      </c>
      <c r="I3" s="1" t="s">
        <v>224</v>
      </c>
      <c r="J3" s="1" t="s">
        <v>30</v>
      </c>
      <c r="K3" s="1" t="s">
        <v>225</v>
      </c>
      <c r="L3" s="1" t="s">
        <v>225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226</v>
      </c>
      <c r="S3" s="1" t="s">
        <v>216</v>
      </c>
      <c r="T3" s="1" t="s">
        <v>217</v>
      </c>
      <c r="U3" s="1" t="s">
        <v>227</v>
      </c>
      <c r="V3" s="1" t="s">
        <v>228</v>
      </c>
    </row>
    <row r="4" s="1" customFormat="1" spans="1:22">
      <c r="A4" s="3">
        <v>999229702994752</v>
      </c>
      <c r="B4" s="1" t="s">
        <v>229</v>
      </c>
      <c r="C4" s="1" t="s">
        <v>230</v>
      </c>
      <c r="D4" s="1" t="s">
        <v>231</v>
      </c>
      <c r="E4" s="1" t="s">
        <v>232</v>
      </c>
      <c r="F4" s="1" t="s">
        <v>233</v>
      </c>
      <c r="G4" s="1" t="s">
        <v>207</v>
      </c>
      <c r="H4" s="1" t="s">
        <v>208</v>
      </c>
      <c r="I4" s="1" t="s">
        <v>234</v>
      </c>
      <c r="J4" s="1" t="s">
        <v>30</v>
      </c>
      <c r="K4" s="1" t="s">
        <v>235</v>
      </c>
      <c r="L4" s="1" t="s">
        <v>235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236</v>
      </c>
      <c r="S4" s="1" t="s">
        <v>216</v>
      </c>
      <c r="T4" s="1" t="s">
        <v>217</v>
      </c>
      <c r="U4" s="1" t="s">
        <v>227</v>
      </c>
      <c r="V4" s="1" t="s">
        <v>237</v>
      </c>
    </row>
    <row r="5" s="1" customFormat="1" spans="1:22">
      <c r="A5" s="3">
        <v>999229680653932</v>
      </c>
      <c r="B5" s="1" t="s">
        <v>238</v>
      </c>
      <c r="C5" s="1" t="s">
        <v>239</v>
      </c>
      <c r="D5" s="1" t="s">
        <v>240</v>
      </c>
      <c r="E5" s="1" t="s">
        <v>241</v>
      </c>
      <c r="F5" s="1" t="s">
        <v>242</v>
      </c>
      <c r="G5" s="1" t="s">
        <v>207</v>
      </c>
      <c r="H5" s="1" t="s">
        <v>208</v>
      </c>
      <c r="I5" s="1" t="s">
        <v>243</v>
      </c>
      <c r="J5" s="1" t="s">
        <v>30</v>
      </c>
      <c r="K5" s="1" t="s">
        <v>244</v>
      </c>
      <c r="L5" s="1" t="s">
        <v>244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245</v>
      </c>
      <c r="S5" s="1" t="s">
        <v>216</v>
      </c>
      <c r="T5" s="1" t="s">
        <v>217</v>
      </c>
      <c r="U5" s="1" t="s">
        <v>218</v>
      </c>
      <c r="V5" s="1" t="s">
        <v>246</v>
      </c>
    </row>
    <row r="6" s="1" customFormat="1" spans="1:22">
      <c r="A6" s="3">
        <v>999229536847657</v>
      </c>
      <c r="B6" s="1" t="s">
        <v>247</v>
      </c>
      <c r="C6" s="1" t="s">
        <v>248</v>
      </c>
      <c r="D6" s="1" t="s">
        <v>231</v>
      </c>
      <c r="E6" s="1" t="s">
        <v>249</v>
      </c>
      <c r="F6" s="1" t="s">
        <v>233</v>
      </c>
      <c r="G6" s="1" t="s">
        <v>207</v>
      </c>
      <c r="H6" s="1" t="s">
        <v>208</v>
      </c>
      <c r="I6" s="1" t="s">
        <v>250</v>
      </c>
      <c r="J6" s="1" t="s">
        <v>30</v>
      </c>
      <c r="K6" s="1" t="s">
        <v>251</v>
      </c>
      <c r="L6" s="1" t="s">
        <v>251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252</v>
      </c>
      <c r="S6" s="1" t="s">
        <v>216</v>
      </c>
      <c r="T6" s="1" t="s">
        <v>217</v>
      </c>
      <c r="U6" s="1" t="s">
        <v>227</v>
      </c>
      <c r="V6" s="1" t="s">
        <v>237</v>
      </c>
    </row>
    <row r="7" s="1" customFormat="1" spans="1:22">
      <c r="A7" s="3">
        <v>999229465351746</v>
      </c>
      <c r="B7" s="1" t="s">
        <v>253</v>
      </c>
      <c r="C7" s="1" t="s">
        <v>254</v>
      </c>
      <c r="D7" s="1" t="s">
        <v>231</v>
      </c>
      <c r="E7" s="1" t="s">
        <v>255</v>
      </c>
      <c r="F7" s="1" t="s">
        <v>233</v>
      </c>
      <c r="G7" s="1" t="s">
        <v>207</v>
      </c>
      <c r="H7" s="1" t="s">
        <v>208</v>
      </c>
      <c r="I7" s="1" t="s">
        <v>256</v>
      </c>
      <c r="J7" s="1" t="s">
        <v>30</v>
      </c>
      <c r="K7" s="1" t="s">
        <v>257</v>
      </c>
      <c r="L7" s="1" t="s">
        <v>257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258</v>
      </c>
      <c r="S7" s="1" t="s">
        <v>216</v>
      </c>
      <c r="T7" s="1" t="s">
        <v>217</v>
      </c>
      <c r="U7" s="1" t="s">
        <v>227</v>
      </c>
      <c r="V7" s="1" t="s">
        <v>237</v>
      </c>
    </row>
    <row r="8" s="1" customFormat="1" spans="1:22">
      <c r="A8" s="3">
        <v>999229438341056</v>
      </c>
      <c r="B8" s="1" t="s">
        <v>259</v>
      </c>
      <c r="C8" s="1" t="s">
        <v>260</v>
      </c>
      <c r="D8" s="1" t="s">
        <v>231</v>
      </c>
      <c r="E8" s="1" t="s">
        <v>261</v>
      </c>
      <c r="F8" s="1" t="s">
        <v>233</v>
      </c>
      <c r="G8" s="1" t="s">
        <v>207</v>
      </c>
      <c r="H8" s="1" t="s">
        <v>208</v>
      </c>
      <c r="I8" s="1" t="s">
        <v>262</v>
      </c>
      <c r="J8" s="1" t="s">
        <v>30</v>
      </c>
      <c r="K8" s="1" t="s">
        <v>263</v>
      </c>
      <c r="L8" s="1" t="s">
        <v>263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264</v>
      </c>
      <c r="S8" s="1" t="s">
        <v>216</v>
      </c>
      <c r="T8" s="1" t="s">
        <v>217</v>
      </c>
      <c r="U8" s="1" t="s">
        <v>227</v>
      </c>
      <c r="V8" s="1" t="s">
        <v>237</v>
      </c>
    </row>
    <row r="9" s="1" customFormat="1" spans="1:22">
      <c r="A9" s="3">
        <v>999229405871431</v>
      </c>
      <c r="B9" s="1" t="s">
        <v>265</v>
      </c>
      <c r="C9" s="1" t="s">
        <v>266</v>
      </c>
      <c r="D9" s="1" t="s">
        <v>267</v>
      </c>
      <c r="E9" s="1" t="s">
        <v>268</v>
      </c>
      <c r="F9" s="1" t="s">
        <v>203</v>
      </c>
      <c r="G9" s="1" t="s">
        <v>207</v>
      </c>
      <c r="H9" s="1" t="s">
        <v>208</v>
      </c>
      <c r="I9" s="1" t="s">
        <v>269</v>
      </c>
      <c r="J9" s="1" t="s">
        <v>30</v>
      </c>
      <c r="K9" s="1" t="s">
        <v>270</v>
      </c>
      <c r="L9" s="1" t="s">
        <v>270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271</v>
      </c>
      <c r="S9" s="1" t="s">
        <v>216</v>
      </c>
      <c r="T9" s="1" t="s">
        <v>217</v>
      </c>
      <c r="U9" s="1" t="s">
        <v>227</v>
      </c>
      <c r="V9" s="1" t="s">
        <v>272</v>
      </c>
    </row>
    <row r="10" s="1" customFormat="1" spans="1:22">
      <c r="A10" s="3">
        <v>999228565476017</v>
      </c>
      <c r="B10" s="1" t="s">
        <v>273</v>
      </c>
      <c r="C10" s="1" t="s">
        <v>274</v>
      </c>
      <c r="D10" s="1" t="s">
        <v>275</v>
      </c>
      <c r="E10" s="1" t="s">
        <v>276</v>
      </c>
      <c r="F10" s="1" t="s">
        <v>242</v>
      </c>
      <c r="G10" s="1" t="s">
        <v>207</v>
      </c>
      <c r="H10" s="1" t="s">
        <v>208</v>
      </c>
      <c r="I10" s="1" t="s">
        <v>277</v>
      </c>
      <c r="J10" s="1" t="s">
        <v>30</v>
      </c>
      <c r="K10" s="1" t="s">
        <v>278</v>
      </c>
      <c r="L10" s="1" t="s">
        <v>278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279</v>
      </c>
      <c r="S10" s="1" t="s">
        <v>216</v>
      </c>
      <c r="T10" s="1" t="s">
        <v>217</v>
      </c>
      <c r="U10" s="1" t="s">
        <v>227</v>
      </c>
      <c r="V10" s="1" t="s">
        <v>237</v>
      </c>
    </row>
    <row r="11" s="1" customFormat="1" spans="1:22">
      <c r="A11" s="3">
        <v>999228367335245</v>
      </c>
      <c r="B11" s="1" t="s">
        <v>280</v>
      </c>
      <c r="C11" s="1" t="s">
        <v>281</v>
      </c>
      <c r="D11" s="1" t="s">
        <v>282</v>
      </c>
      <c r="E11" s="1" t="s">
        <v>283</v>
      </c>
      <c r="F11" s="1" t="s">
        <v>233</v>
      </c>
      <c r="G11" s="1" t="s">
        <v>207</v>
      </c>
      <c r="H11" s="1" t="s">
        <v>208</v>
      </c>
      <c r="I11" s="1" t="s">
        <v>284</v>
      </c>
      <c r="J11" s="1" t="s">
        <v>30</v>
      </c>
      <c r="K11" s="1" t="s">
        <v>285</v>
      </c>
      <c r="L11" s="1" t="s">
        <v>285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286</v>
      </c>
      <c r="S11" s="1" t="s">
        <v>216</v>
      </c>
      <c r="T11" s="1" t="s">
        <v>217</v>
      </c>
      <c r="U11" s="1" t="s">
        <v>218</v>
      </c>
      <c r="V11" s="1" t="s">
        <v>228</v>
      </c>
    </row>
    <row r="12" s="1" customFormat="1" spans="1:22">
      <c r="A12" s="3">
        <v>999228341167346</v>
      </c>
      <c r="B12" s="1" t="s">
        <v>287</v>
      </c>
      <c r="C12" s="1" t="s">
        <v>288</v>
      </c>
      <c r="D12" s="1" t="s">
        <v>289</v>
      </c>
      <c r="E12" s="1" t="s">
        <v>290</v>
      </c>
      <c r="F12" s="1" t="s">
        <v>291</v>
      </c>
      <c r="G12" s="1" t="s">
        <v>207</v>
      </c>
      <c r="H12" s="1" t="s">
        <v>208</v>
      </c>
      <c r="I12" s="1" t="s">
        <v>292</v>
      </c>
      <c r="J12" s="1" t="s">
        <v>30</v>
      </c>
      <c r="K12" s="1" t="s">
        <v>293</v>
      </c>
      <c r="L12" s="1" t="s">
        <v>293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294</v>
      </c>
      <c r="S12" s="1" t="s">
        <v>216</v>
      </c>
      <c r="T12" s="1" t="s">
        <v>217</v>
      </c>
      <c r="U12" s="1" t="s">
        <v>218</v>
      </c>
      <c r="V12" s="1" t="s">
        <v>295</v>
      </c>
    </row>
    <row r="13" s="1" customFormat="1" spans="1:22">
      <c r="A13" s="3">
        <v>999228340939970</v>
      </c>
      <c r="B13" s="1" t="s">
        <v>287</v>
      </c>
      <c r="C13" s="1" t="s">
        <v>296</v>
      </c>
      <c r="D13" s="1" t="s">
        <v>289</v>
      </c>
      <c r="E13" s="1" t="s">
        <v>297</v>
      </c>
      <c r="F13" s="1" t="s">
        <v>291</v>
      </c>
      <c r="G13" s="1" t="s">
        <v>207</v>
      </c>
      <c r="H13" s="1" t="s">
        <v>208</v>
      </c>
      <c r="I13" s="1" t="s">
        <v>298</v>
      </c>
      <c r="J13" s="1" t="s">
        <v>30</v>
      </c>
      <c r="K13" s="1" t="s">
        <v>299</v>
      </c>
      <c r="L13" s="1" t="s">
        <v>299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300</v>
      </c>
      <c r="S13" s="1" t="s">
        <v>216</v>
      </c>
      <c r="T13" s="1" t="s">
        <v>217</v>
      </c>
      <c r="U13" s="1" t="s">
        <v>218</v>
      </c>
      <c r="V13" s="1" t="s">
        <v>295</v>
      </c>
    </row>
    <row r="14" s="1" customFormat="1" spans="1:22">
      <c r="A14" s="3">
        <v>999228315866260</v>
      </c>
      <c r="B14" s="1" t="s">
        <v>301</v>
      </c>
      <c r="C14" s="1" t="s">
        <v>302</v>
      </c>
      <c r="D14" s="1" t="s">
        <v>303</v>
      </c>
      <c r="E14" s="1" t="s">
        <v>304</v>
      </c>
      <c r="F14" s="1" t="s">
        <v>305</v>
      </c>
      <c r="G14" s="1" t="s">
        <v>207</v>
      </c>
      <c r="H14" s="1" t="s">
        <v>208</v>
      </c>
      <c r="I14" s="1" t="s">
        <v>306</v>
      </c>
      <c r="J14" s="1" t="s">
        <v>30</v>
      </c>
      <c r="K14" s="1" t="s">
        <v>307</v>
      </c>
      <c r="L14" s="1" t="s">
        <v>307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214</v>
      </c>
      <c r="R14" s="1" t="s">
        <v>308</v>
      </c>
      <c r="S14" s="1" t="s">
        <v>216</v>
      </c>
      <c r="T14" s="1" t="s">
        <v>217</v>
      </c>
      <c r="U14" s="1" t="s">
        <v>218</v>
      </c>
      <c r="V14" s="1" t="s">
        <v>295</v>
      </c>
    </row>
    <row r="15" s="1" customFormat="1" spans="1:22">
      <c r="A15" s="3">
        <v>999228311612584</v>
      </c>
      <c r="B15" s="1" t="s">
        <v>309</v>
      </c>
      <c r="C15" s="1" t="s">
        <v>310</v>
      </c>
      <c r="D15" s="1" t="s">
        <v>311</v>
      </c>
      <c r="E15" s="1" t="s">
        <v>312</v>
      </c>
      <c r="F15" s="1" t="s">
        <v>242</v>
      </c>
      <c r="G15" s="1" t="s">
        <v>207</v>
      </c>
      <c r="H15" s="1" t="s">
        <v>208</v>
      </c>
      <c r="I15" s="1" t="s">
        <v>313</v>
      </c>
      <c r="J15" s="1" t="s">
        <v>30</v>
      </c>
      <c r="K15" s="1" t="s">
        <v>314</v>
      </c>
      <c r="L15" s="1" t="s">
        <v>314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214</v>
      </c>
      <c r="R15" s="1" t="s">
        <v>315</v>
      </c>
      <c r="S15" s="1" t="s">
        <v>216</v>
      </c>
      <c r="T15" s="1" t="s">
        <v>217</v>
      </c>
      <c r="U15" s="1" t="s">
        <v>227</v>
      </c>
      <c r="V15" s="1" t="s">
        <v>316</v>
      </c>
    </row>
    <row r="16" s="1" customFormat="1" spans="1:22">
      <c r="A16" s="3">
        <v>999227336600540</v>
      </c>
      <c r="B16" s="1" t="s">
        <v>317</v>
      </c>
      <c r="C16" s="1" t="s">
        <v>318</v>
      </c>
      <c r="D16" s="1" t="s">
        <v>319</v>
      </c>
      <c r="E16" s="1" t="s">
        <v>320</v>
      </c>
      <c r="F16" s="1" t="s">
        <v>203</v>
      </c>
      <c r="G16" s="1" t="s">
        <v>207</v>
      </c>
      <c r="H16" s="1" t="s">
        <v>208</v>
      </c>
      <c r="I16" s="1" t="s">
        <v>321</v>
      </c>
      <c r="J16" s="1" t="s">
        <v>30</v>
      </c>
      <c r="K16" s="1" t="s">
        <v>322</v>
      </c>
      <c r="L16" s="1" t="s">
        <v>322</v>
      </c>
      <c r="M16" s="1" t="s">
        <v>211</v>
      </c>
      <c r="N16" s="1" t="s">
        <v>211</v>
      </c>
      <c r="O16" s="1" t="s">
        <v>212</v>
      </c>
      <c r="P16" s="1" t="s">
        <v>213</v>
      </c>
      <c r="Q16" s="1" t="s">
        <v>214</v>
      </c>
      <c r="R16" s="1" t="s">
        <v>323</v>
      </c>
      <c r="S16" s="1" t="s">
        <v>216</v>
      </c>
      <c r="T16" s="1" t="s">
        <v>217</v>
      </c>
      <c r="U16" s="1" t="s">
        <v>218</v>
      </c>
      <c r="V16" s="1" t="s">
        <v>324</v>
      </c>
    </row>
    <row r="17" s="1" customFormat="1" spans="1:22">
      <c r="A17" s="3">
        <v>999227288511411</v>
      </c>
      <c r="B17" s="1" t="s">
        <v>325</v>
      </c>
      <c r="C17" s="1" t="s">
        <v>326</v>
      </c>
      <c r="D17" s="1" t="s">
        <v>327</v>
      </c>
      <c r="E17" s="1" t="s">
        <v>328</v>
      </c>
      <c r="F17" s="1" t="s">
        <v>233</v>
      </c>
      <c r="G17" s="1" t="s">
        <v>207</v>
      </c>
      <c r="H17" s="1" t="s">
        <v>208</v>
      </c>
      <c r="I17" s="1" t="s">
        <v>329</v>
      </c>
      <c r="J17" s="1" t="s">
        <v>30</v>
      </c>
      <c r="K17" s="1" t="s">
        <v>330</v>
      </c>
      <c r="L17" s="1" t="s">
        <v>330</v>
      </c>
      <c r="M17" s="1" t="s">
        <v>211</v>
      </c>
      <c r="N17" s="1" t="s">
        <v>211</v>
      </c>
      <c r="O17" s="1" t="s">
        <v>212</v>
      </c>
      <c r="P17" s="1" t="s">
        <v>213</v>
      </c>
      <c r="Q17" s="1" t="s">
        <v>214</v>
      </c>
      <c r="R17" s="1" t="s">
        <v>331</v>
      </c>
      <c r="S17" s="1" t="s">
        <v>216</v>
      </c>
      <c r="T17" s="1" t="s">
        <v>217</v>
      </c>
      <c r="U17" s="1" t="s">
        <v>227</v>
      </c>
      <c r="V17" s="1" t="s">
        <v>295</v>
      </c>
    </row>
    <row r="18" s="1" customFormat="1" spans="1:22">
      <c r="A18" s="3">
        <v>999226725494065</v>
      </c>
      <c r="B18" s="1" t="s">
        <v>332</v>
      </c>
      <c r="C18" s="1" t="s">
        <v>333</v>
      </c>
      <c r="D18" s="1" t="s">
        <v>334</v>
      </c>
      <c r="E18" s="1" t="s">
        <v>335</v>
      </c>
      <c r="F18" s="1" t="s">
        <v>291</v>
      </c>
      <c r="G18" s="1" t="s">
        <v>207</v>
      </c>
      <c r="H18" s="1" t="s">
        <v>208</v>
      </c>
      <c r="I18" s="1" t="s">
        <v>336</v>
      </c>
      <c r="J18" s="1" t="s">
        <v>30</v>
      </c>
      <c r="K18" s="1" t="s">
        <v>337</v>
      </c>
      <c r="L18" s="1" t="s">
        <v>337</v>
      </c>
      <c r="M18" s="1" t="s">
        <v>211</v>
      </c>
      <c r="N18" s="1" t="s">
        <v>211</v>
      </c>
      <c r="O18" s="1" t="s">
        <v>212</v>
      </c>
      <c r="P18" s="1" t="s">
        <v>213</v>
      </c>
      <c r="Q18" s="1" t="s">
        <v>214</v>
      </c>
      <c r="R18" s="1" t="s">
        <v>338</v>
      </c>
      <c r="S18" s="1" t="s">
        <v>216</v>
      </c>
      <c r="T18" s="1" t="s">
        <v>217</v>
      </c>
      <c r="U18" s="1" t="s">
        <v>218</v>
      </c>
      <c r="V18" s="1" t="s">
        <v>295</v>
      </c>
    </row>
    <row r="19" s="1" customFormat="1" spans="1:22">
      <c r="A19" s="3">
        <v>25161423224</v>
      </c>
      <c r="B19" s="1" t="s">
        <v>339</v>
      </c>
      <c r="C19" s="1" t="s">
        <v>340</v>
      </c>
      <c r="D19" s="1" t="s">
        <v>341</v>
      </c>
      <c r="E19" s="1" t="s">
        <v>342</v>
      </c>
      <c r="F19" s="1" t="s">
        <v>233</v>
      </c>
      <c r="G19" s="1" t="s">
        <v>207</v>
      </c>
      <c r="H19" s="1" t="s">
        <v>208</v>
      </c>
      <c r="I19" s="1" t="s">
        <v>343</v>
      </c>
      <c r="J19" s="1" t="s">
        <v>30</v>
      </c>
      <c r="K19" s="1" t="s">
        <v>344</v>
      </c>
      <c r="L19" s="1" t="s">
        <v>344</v>
      </c>
      <c r="M19" s="1" t="s">
        <v>211</v>
      </c>
      <c r="N19" s="1" t="s">
        <v>211</v>
      </c>
      <c r="O19" s="1" t="s">
        <v>212</v>
      </c>
      <c r="P19" s="1" t="s">
        <v>213</v>
      </c>
      <c r="Q19" s="1" t="s">
        <v>214</v>
      </c>
      <c r="R19" s="1" t="s">
        <v>345</v>
      </c>
      <c r="S19" s="1" t="s">
        <v>216</v>
      </c>
      <c r="T19" s="1" t="s">
        <v>217</v>
      </c>
      <c r="U19" s="1" t="s">
        <v>218</v>
      </c>
      <c r="V19" s="1" t="s">
        <v>346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2024-01-31T02:03:40Z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EDDD86F11FED416E8002A4AA1EAACCDD_12</vt:lpwstr>
  </property>
</Properties>
</file>