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<sst xmlns="http://schemas.openxmlformats.org/spreadsheetml/2006/main" count="484" uniqueCount="195">
  <si>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</si>
  <si>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</si>
  <si>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</si>
  <si>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</si>
  <si>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</si>
  <si>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</si>
  <si>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</si>
  <si>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</si>
  <si>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</si>
  <si>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</si>
  <si>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</si>
  <si>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</si>
  <si>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</si>
  <si>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</si>
  <si>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</si>
  <si>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</si>
  <si>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</si>
  <si>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</si>
  <si>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</si>
  <si>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</si>
  <si>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</si>
  <si>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</si>
  <si>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</si>
  <si>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</si>
  <si>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</si>
  <si>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999226365243877	</t>
  </si>
  <si>
    <t>Ctrip</t>
  </si>
  <si>
    <t>正常</t>
  </si>
  <si>
    <t>[长滩岛]和南恩花园度假酒店(Henann Garden Resort)(52632269)</t>
  </si>
  <si>
    <t>尊贵房(直通泳池)(至少连住2晚及以上)&lt;三人入住&gt;&lt;早餐&gt;</t>
  </si>
  <si>
    <t>CNY</t>
  </si>
  <si>
    <t>Kim/Dongsoon,Kim/Dongsoon,Kim/Dongsoon</t>
  </si>
  <si>
    <t>CA9812240201CNY-H</t>
  </si>
  <si>
    <t>未提现</t>
  </si>
  <si>
    <t>携程开票</t>
  </si>
  <si>
    <t xml:space="preserve">	</t>
  </si>
  <si>
    <t xml:space="preserve">HGM147-9041	</t>
  </si>
  <si>
    <t xml:space="preserve">999227059388061	</t>
  </si>
  <si>
    <t>[长滩岛]和南恩泻胡度假酒店(Henann Lagoon Resort)(52532179)</t>
  </si>
  <si>
    <t>豪华房(至少提前30天预订)(至少连住2晚及以上)&lt;特价大促销&gt;&lt;三人入住&gt;&lt;早餐&gt;</t>
  </si>
  <si>
    <t>JO/YOON HEE,JO/YOON HEE,JO/YOON HEE,JO/YOON HEE,JO/YOON HEE,JO/YOON HEE,JO/YOON HEE,JO/YOON HEE,JO/YOON HEE,JO/YOON HEE,JO/YOON HEE,JO/YOON HEE,JO/YOON HEE,JO/YOON HEE,JO/YOON HEE,JO/YOON HEE,JO/YOON HEE,JO/YOON HEE</t>
  </si>
  <si>
    <t xml:space="preserve">HLM192-5918	</t>
  </si>
  <si>
    <t xml:space="preserve">999227191405822	</t>
  </si>
  <si>
    <t>KIM/SOOHYUN</t>
  </si>
  <si>
    <t xml:space="preserve">999227191458395	</t>
  </si>
  <si>
    <t>[拉普拉普]康斯特白拉热带海滩度假村(Costabella Tropical Beach Hotel)(52318601)</t>
  </si>
  <si>
    <t>首映豪华池畔房(至少提前1天预订)&lt;双人入住&gt;&lt;双早&gt;</t>
  </si>
  <si>
    <t>KIM/BYEONGJU,KIM/GAHUI,KIM/SEUNGHO,KIM/MIA</t>
  </si>
  <si>
    <t xml:space="preserve">155062	</t>
  </si>
  <si>
    <t xml:space="preserve">999227195109300	</t>
  </si>
  <si>
    <t>[邦劳]阿罗纳海滩赫纳度假村(Henann Resort Alona Beach)(15141076)</t>
  </si>
  <si>
    <t>尊贵房(连住3晚及以上)&lt;特价大促销&gt;&lt;三人入住&gt;&lt;早餐&gt;</t>
  </si>
  <si>
    <t>Eo/Jeongbong</t>
  </si>
  <si>
    <t xml:space="preserve">HBM251-1195	</t>
  </si>
  <si>
    <t xml:space="preserve">999227256153607	</t>
  </si>
  <si>
    <t>豪华房(至少连住2晚及以上)&lt;今日特价 &gt;&lt;三人入住&gt;&lt;早餐&gt;</t>
  </si>
  <si>
    <t>MOON/MIHEE</t>
  </si>
  <si>
    <t xml:space="preserve">HGM147-9482	</t>
  </si>
  <si>
    <t xml:space="preserve">999227331573305	</t>
  </si>
  <si>
    <t>CHO/JAEBEOM</t>
  </si>
  <si>
    <t xml:space="preserve">HBM300-1982	</t>
  </si>
  <si>
    <t xml:space="preserve">999227331742191	</t>
  </si>
  <si>
    <t>KIM /JUNGJA</t>
  </si>
  <si>
    <t xml:space="preserve">HBM300-1983	</t>
  </si>
  <si>
    <t xml:space="preserve">999227334378012	</t>
  </si>
  <si>
    <t>[长滩岛]长滩岛赫娜水晶沙度假酒店(Henann Crystal Sands Resort)(15867824)</t>
  </si>
  <si>
    <t>豪华房(至少提前30天预订)(至少连住2晚及以上)&lt;今日特价 &gt;&lt;三人入住&gt;&lt;早餐&gt;</t>
  </si>
  <si>
    <t>Torino/Jona,Torino/Jona,Torino/Jona,Torino/Jona,Torino/Jona,Torino/Jona</t>
  </si>
  <si>
    <t xml:space="preserve">HCS335-2607	</t>
  </si>
  <si>
    <t xml:space="preserve">999228264081380	</t>
  </si>
  <si>
    <t>[邦劳]保和省BE豪华度假酒店(BE Grand Resort, Bohol)(110656942)</t>
  </si>
  <si>
    <t>森林景豪华房(至少连住2晚及以上)&lt;特惠专享&gt;&lt;双人入住&gt;&lt;双早&gt;</t>
  </si>
  <si>
    <t>OH/JONGKUN</t>
  </si>
  <si>
    <t xml:space="preserve">65645	</t>
  </si>
  <si>
    <t xml:space="preserve">999228435567595	</t>
  </si>
  <si>
    <t>森林景豪华房(至少连住2晚及以上)&lt;三人入住&gt;</t>
  </si>
  <si>
    <t>dai/luren,ye/chen,dai/tingtian,zhu/biyu,qian/nasa,zhu/zhengyuan,shen/baole,qian/jing,shen/yunxuan</t>
  </si>
  <si>
    <t xml:space="preserve">66280	</t>
  </si>
  <si>
    <t xml:space="preserve">999228555990852	</t>
  </si>
  <si>
    <t>[长滩岛]赫南公园度假村(Henann Park Resort)(99817868)</t>
  </si>
  <si>
    <t>CHOI/SU BIN</t>
  </si>
  <si>
    <t xml:space="preserve">HPK130-0003696	</t>
  </si>
  <si>
    <t xml:space="preserve">999228558333608	</t>
  </si>
  <si>
    <t>[薄荷岛]贝尔福度假酒店(The Bellevue Resort)(15173642)</t>
  </si>
  <si>
    <t>高级房(至少连住2晚及以上)&lt;特惠&gt;&lt;双人入住&gt;&lt;双早&gt;</t>
  </si>
  <si>
    <t>MOU/XIAOXUAN,HONG/YIRONG</t>
  </si>
  <si>
    <t xml:space="preserve">20191836	</t>
  </si>
  <si>
    <t>，</t>
  </si>
  <si>
    <t>A240202151013481</t>
  </si>
  <si>
    <t>CNY / HKD 当前参考汇率: 1.087263792</t>
  </si>
  <si>
    <t>总计：102072 CNY/
110979.19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</si>
  <si>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</si>
  <si>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</si>
  <si>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</si>
  <si>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</si>
  <si>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</si>
  <si>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</si>
  <si>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</si>
  <si>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</si>
  <si>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</si>
  <si>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</si>
  <si>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</si>
  <si>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</si>
  <si>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</si>
  <si>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</si>
  <si>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</si>
  <si>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</si>
  <si>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</si>
  <si>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</si>
  <si>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</si>
  <si>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2023-10-10</t>
  </si>
  <si>
    <t>4050741</t>
  </si>
  <si>
    <t>阿罗纳海滩赫纳度假村</t>
  </si>
  <si>
    <t>KIM  JUNGJA</t>
  </si>
  <si>
    <t>2024-01-24</t>
  </si>
  <si>
    <t>2024-01-27</t>
  </si>
  <si>
    <t>退房日半月结</t>
  </si>
  <si>
    <t>5040.00</t>
  </si>
  <si>
    <t>RMB</t>
  </si>
  <si>
    <t>0</t>
  </si>
  <si>
    <t>0.00</t>
  </si>
  <si>
    <t>wisdom(携程)</t>
  </si>
  <si>
    <t>01.010189</t>
  </si>
  <si>
    <t>2023-10-11 22:59:29</t>
  </si>
  <si>
    <t>否</t>
  </si>
  <si>
    <t>汇智国际旅游发展有限公司</t>
  </si>
  <si>
    <t>直采</t>
  </si>
  <si>
    <t>菲律宾</t>
  </si>
  <si>
    <t>2023-08-27</t>
  </si>
  <si>
    <t>3845549</t>
  </si>
  <si>
    <t>和南恩花园度假酒店</t>
  </si>
  <si>
    <t>2024-01-26</t>
  </si>
  <si>
    <t>2024-01-28</t>
  </si>
  <si>
    <t>3532.00</t>
  </si>
  <si>
    <t>2023-08-28 15:09:27</t>
  </si>
  <si>
    <t>2023-10-04</t>
  </si>
  <si>
    <t>4022852</t>
  </si>
  <si>
    <t>14480.00</t>
  </si>
  <si>
    <t>2023-10-05 20:42:46</t>
  </si>
  <si>
    <t>2023-10-06</t>
  </si>
  <si>
    <t>4029035</t>
  </si>
  <si>
    <t>2024-01-23</t>
  </si>
  <si>
    <t>4252.00</t>
  </si>
  <si>
    <t>2023-10-06 11:24:49</t>
  </si>
  <si>
    <t>2023-10-11</t>
  </si>
  <si>
    <t>4052455</t>
  </si>
  <si>
    <t>长滩岛赫娜水晶沙度假酒店</t>
  </si>
  <si>
    <t>Torino Jona</t>
  </si>
  <si>
    <t>2024-01-16</t>
  </si>
  <si>
    <t>2024-01-18</t>
  </si>
  <si>
    <t>6664.00</t>
  </si>
  <si>
    <t>2023-10-11 11:56:04</t>
  </si>
  <si>
    <t>4022854</t>
  </si>
  <si>
    <t>康斯特白拉热带海滩度假村</t>
  </si>
  <si>
    <t>KIM BYEONGJU,KIM GAHUI,KIM SEUNGHO,KIM MIA</t>
  </si>
  <si>
    <t>2024-01-19</t>
  </si>
  <si>
    <t>7200.00</t>
  </si>
  <si>
    <t>2023-10-05 16:02:41</t>
  </si>
  <si>
    <t>2023-11-20</t>
  </si>
  <si>
    <t>4290250</t>
  </si>
  <si>
    <t>Henann Park Resort</t>
  </si>
  <si>
    <t>CHOI SU BIN</t>
  </si>
  <si>
    <t>2024-01-14</t>
  </si>
  <si>
    <t>2024-01-17</t>
  </si>
  <si>
    <t>2856.00</t>
  </si>
  <si>
    <t>2023-12-02 13:39:06</t>
  </si>
  <si>
    <t>4291655</t>
  </si>
  <si>
    <t>贝尔福度假酒店</t>
  </si>
  <si>
    <t>2024-01-31</t>
  </si>
  <si>
    <t>3450.00</t>
  </si>
  <si>
    <t>2023-11-21 11:22:12</t>
  </si>
  <si>
    <t>2023-09-27</t>
  </si>
  <si>
    <t>3993584</t>
  </si>
  <si>
    <t>和南恩泻胡度假酒店</t>
  </si>
  <si>
    <t>JO/YOON HEE</t>
  </si>
  <si>
    <t>2024-01-30</t>
  </si>
  <si>
    <t>18900.00</t>
  </si>
  <si>
    <t>2023-09-29 11:44:13</t>
  </si>
  <si>
    <t>4050701</t>
  </si>
  <si>
    <t>CHO JAEBEOM</t>
  </si>
  <si>
    <t>2023-10-11 23:01:14</t>
  </si>
  <si>
    <t>2023-10-05</t>
  </si>
  <si>
    <t>4026980</t>
  </si>
  <si>
    <t>Eo Jeongbong</t>
  </si>
  <si>
    <t>2023-10-06 16:08:44</t>
  </si>
  <si>
    <t>2023-11-01</t>
  </si>
  <si>
    <t>4167580</t>
  </si>
  <si>
    <t>薄荷岛隆重度假村</t>
  </si>
  <si>
    <t>2024-01-22</t>
  </si>
  <si>
    <t>4462.00</t>
  </si>
  <si>
    <t>2023-11-03 09:26:18</t>
  </si>
  <si>
    <t>2023-11-12</t>
  </si>
  <si>
    <t>4239367</t>
  </si>
  <si>
    <t>21156.00</t>
  </si>
  <si>
    <t>2023-11-15 15:58:51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</si>
</sst>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0</xdr:colOff>
      <xdr:row>56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7727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45317</v>
      </c>
      <c r="G2" s="6">
        <v>45319</v>
      </c>
      <c r="H2" s="4">
        <v>1</v>
      </c>
      <c r="I2" s="4">
        <v>2</v>
      </c>
      <c r="J2" s="4">
        <v>2</v>
      </c>
      <c r="K2" s="4" t="s">
        <v>30</v>
      </c>
      <c r="L2" s="4">
        <v>3532</v>
      </c>
      <c r="M2" s="4">
        <v>3532</v>
      </c>
      <c r="N2" s="4" t="s">
        <v>31</v>
      </c>
      <c r="O2" s="4" t="s">
        <v>32</v>
      </c>
      <c r="P2" s="4" t="s">
        <v>33</v>
      </c>
      <c r="Q2" s="4">
        <v>0</v>
      </c>
      <c r="R2" s="7">
        <v>45165.0000115741</v>
      </c>
      <c r="S2" s="6">
        <v>45323</v>
      </c>
      <c r="T2" s="4" t="s">
        <v>34</v>
      </c>
      <c r="U2" s="4">
        <v>3532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45318</v>
      </c>
      <c r="G3" s="6">
        <v>45321</v>
      </c>
      <c r="H3" s="4">
        <v>6</v>
      </c>
      <c r="I3" s="4">
        <v>3</v>
      </c>
      <c r="J3" s="4">
        <v>18</v>
      </c>
      <c r="K3" s="4" t="s">
        <v>30</v>
      </c>
      <c r="L3" s="4">
        <v>18900</v>
      </c>
      <c r="M3" s="4">
        <v>18900</v>
      </c>
      <c r="N3" s="4" t="s">
        <v>40</v>
      </c>
      <c r="O3" s="4" t="s">
        <v>32</v>
      </c>
      <c r="P3" s="4" t="s">
        <v>33</v>
      </c>
      <c r="Q3" s="4">
        <v>0</v>
      </c>
      <c r="R3" s="7">
        <v>45196.0000115741</v>
      </c>
      <c r="S3" s="6">
        <v>45323</v>
      </c>
      <c r="T3" s="4" t="s">
        <v>34</v>
      </c>
      <c r="U3" s="4">
        <v>18900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45315</v>
      </c>
      <c r="G4" s="6">
        <v>45319</v>
      </c>
      <c r="H4" s="4">
        <v>2</v>
      </c>
      <c r="I4" s="4">
        <v>4</v>
      </c>
      <c r="J4" s="4">
        <v>8</v>
      </c>
      <c r="K4" s="4" t="s">
        <v>30</v>
      </c>
      <c r="L4" s="4">
        <v>14480</v>
      </c>
      <c r="M4" s="4">
        <v>14480</v>
      </c>
      <c r="N4" s="4" t="s">
        <v>43</v>
      </c>
      <c r="O4" s="4" t="s">
        <v>32</v>
      </c>
      <c r="P4" s="4" t="s">
        <v>33</v>
      </c>
      <c r="Q4" s="4">
        <v>0</v>
      </c>
      <c r="R4" s="7">
        <v>45203</v>
      </c>
      <c r="S4" s="6">
        <v>45323</v>
      </c>
      <c r="T4" s="4" t="s">
        <v>34</v>
      </c>
      <c r="U4" s="4">
        <v>14480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45310</v>
      </c>
      <c r="G5" s="6">
        <v>45314</v>
      </c>
      <c r="H5" s="4">
        <v>2</v>
      </c>
      <c r="I5" s="4">
        <v>4</v>
      </c>
      <c r="J5" s="4">
        <v>8</v>
      </c>
      <c r="K5" s="4" t="s">
        <v>30</v>
      </c>
      <c r="L5" s="4">
        <v>7200</v>
      </c>
      <c r="M5" s="4">
        <v>7200</v>
      </c>
      <c r="N5" s="4" t="s">
        <v>47</v>
      </c>
      <c r="O5" s="4" t="s">
        <v>32</v>
      </c>
      <c r="P5" s="4" t="s">
        <v>33</v>
      </c>
      <c r="Q5" s="4">
        <v>0</v>
      </c>
      <c r="R5" s="7">
        <v>45203.0000115741</v>
      </c>
      <c r="S5" s="6">
        <v>45323</v>
      </c>
      <c r="T5" s="4" t="s">
        <v>34</v>
      </c>
      <c r="U5" s="4">
        <v>7200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45315</v>
      </c>
      <c r="G6" s="6">
        <v>45318</v>
      </c>
      <c r="H6" s="4">
        <v>1</v>
      </c>
      <c r="I6" s="4">
        <v>3</v>
      </c>
      <c r="J6" s="4">
        <v>3</v>
      </c>
      <c r="K6" s="4" t="s">
        <v>30</v>
      </c>
      <c r="L6" s="4">
        <v>5040</v>
      </c>
      <c r="M6" s="4">
        <v>5040</v>
      </c>
      <c r="N6" s="4" t="s">
        <v>52</v>
      </c>
      <c r="O6" s="4" t="s">
        <v>32</v>
      </c>
      <c r="P6" s="4" t="s">
        <v>33</v>
      </c>
      <c r="Q6" s="4">
        <v>0</v>
      </c>
      <c r="R6" s="7">
        <v>45204</v>
      </c>
      <c r="S6" s="6">
        <v>45323</v>
      </c>
      <c r="T6" s="4" t="s">
        <v>34</v>
      </c>
      <c r="U6" s="4">
        <v>5040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55</v>
      </c>
      <c r="F7" s="6">
        <v>45314</v>
      </c>
      <c r="G7" s="6">
        <v>45318</v>
      </c>
      <c r="H7" s="4">
        <v>1</v>
      </c>
      <c r="I7" s="4">
        <v>4</v>
      </c>
      <c r="J7" s="4">
        <v>4</v>
      </c>
      <c r="K7" s="4" t="s">
        <v>30</v>
      </c>
      <c r="L7" s="4">
        <v>4252</v>
      </c>
      <c r="M7" s="4">
        <v>4252</v>
      </c>
      <c r="N7" s="4" t="s">
        <v>56</v>
      </c>
      <c r="O7" s="4" t="s">
        <v>32</v>
      </c>
      <c r="P7" s="4" t="s">
        <v>33</v>
      </c>
      <c r="Q7" s="4">
        <v>0</v>
      </c>
      <c r="R7" s="7">
        <v>45205</v>
      </c>
      <c r="S7" s="6">
        <v>45323</v>
      </c>
      <c r="T7" s="4" t="s">
        <v>34</v>
      </c>
      <c r="U7" s="4">
        <v>4252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45315</v>
      </c>
      <c r="G8" s="6">
        <v>45318</v>
      </c>
      <c r="H8" s="4">
        <v>1</v>
      </c>
      <c r="I8" s="4">
        <v>3</v>
      </c>
      <c r="J8" s="4">
        <v>3</v>
      </c>
      <c r="K8" s="4" t="s">
        <v>30</v>
      </c>
      <c r="L8" s="4">
        <v>5040</v>
      </c>
      <c r="M8" s="4">
        <v>5040</v>
      </c>
      <c r="N8" s="4" t="s">
        <v>59</v>
      </c>
      <c r="O8" s="4" t="s">
        <v>32</v>
      </c>
      <c r="P8" s="4" t="s">
        <v>33</v>
      </c>
      <c r="Q8" s="4">
        <v>0</v>
      </c>
      <c r="R8" s="7">
        <v>45209</v>
      </c>
      <c r="S8" s="6">
        <v>45323</v>
      </c>
      <c r="T8" s="4" t="s">
        <v>34</v>
      </c>
      <c r="U8" s="4">
        <v>5040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50</v>
      </c>
      <c r="E9" s="4" t="s">
        <v>51</v>
      </c>
      <c r="F9" s="6">
        <v>45315</v>
      </c>
      <c r="G9" s="6">
        <v>45318</v>
      </c>
      <c r="H9" s="4">
        <v>1</v>
      </c>
      <c r="I9" s="4">
        <v>3</v>
      </c>
      <c r="J9" s="4">
        <v>3</v>
      </c>
      <c r="K9" s="4" t="s">
        <v>30</v>
      </c>
      <c r="L9" s="4">
        <v>5040</v>
      </c>
      <c r="M9" s="4">
        <v>5040</v>
      </c>
      <c r="N9" s="4" t="s">
        <v>62</v>
      </c>
      <c r="O9" s="4" t="s">
        <v>32</v>
      </c>
      <c r="P9" s="4" t="s">
        <v>33</v>
      </c>
      <c r="Q9" s="4">
        <v>0</v>
      </c>
      <c r="R9" s="7">
        <v>45209</v>
      </c>
      <c r="S9" s="6">
        <v>45323</v>
      </c>
      <c r="T9" s="4" t="s">
        <v>34</v>
      </c>
      <c r="U9" s="4">
        <v>5040</v>
      </c>
      <c r="V9" s="4">
        <v>0</v>
      </c>
      <c r="W9" s="4">
        <v>0</v>
      </c>
      <c r="X9" s="4" t="s">
        <v>35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45307</v>
      </c>
      <c r="G10" s="6">
        <v>45309</v>
      </c>
      <c r="H10" s="4">
        <v>2</v>
      </c>
      <c r="I10" s="4">
        <v>2</v>
      </c>
      <c r="J10" s="4">
        <v>4</v>
      </c>
      <c r="K10" s="4" t="s">
        <v>30</v>
      </c>
      <c r="L10" s="4">
        <v>6664</v>
      </c>
      <c r="M10" s="4">
        <v>6664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45210</v>
      </c>
      <c r="S10" s="6">
        <v>45323</v>
      </c>
      <c r="T10" s="4" t="s">
        <v>34</v>
      </c>
      <c r="U10" s="4">
        <v>6664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45308</v>
      </c>
      <c r="G11" s="6">
        <v>45313</v>
      </c>
      <c r="H11" s="4">
        <v>1</v>
      </c>
      <c r="I11" s="4">
        <v>5</v>
      </c>
      <c r="J11" s="4">
        <v>5</v>
      </c>
      <c r="K11" s="4" t="s">
        <v>30</v>
      </c>
      <c r="L11" s="4">
        <v>4462</v>
      </c>
      <c r="M11" s="4">
        <v>4462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45231</v>
      </c>
      <c r="S11" s="6">
        <v>45323</v>
      </c>
      <c r="T11" s="4" t="s">
        <v>34</v>
      </c>
      <c r="U11" s="4">
        <v>4462</v>
      </c>
      <c r="V11" s="4">
        <v>0</v>
      </c>
      <c r="W11" s="4">
        <v>0</v>
      </c>
      <c r="X11" s="4" t="s">
        <v>35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70</v>
      </c>
      <c r="E12" s="4" t="s">
        <v>75</v>
      </c>
      <c r="F12" s="6">
        <v>45314</v>
      </c>
      <c r="G12" s="6">
        <v>45318</v>
      </c>
      <c r="H12" s="4">
        <v>3</v>
      </c>
      <c r="I12" s="4">
        <v>4</v>
      </c>
      <c r="J12" s="4">
        <v>12</v>
      </c>
      <c r="K12" s="4" t="s">
        <v>30</v>
      </c>
      <c r="L12" s="4">
        <v>21156</v>
      </c>
      <c r="M12" s="4">
        <v>21156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45242.0000115741</v>
      </c>
      <c r="S12" s="6">
        <v>45323</v>
      </c>
      <c r="T12" s="4" t="s">
        <v>34</v>
      </c>
      <c r="U12" s="4">
        <v>21156</v>
      </c>
      <c r="V12" s="4">
        <v>0</v>
      </c>
      <c r="W12" s="4">
        <v>0</v>
      </c>
      <c r="X12" s="4" t="s">
        <v>35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55</v>
      </c>
      <c r="F13" s="6">
        <v>45305</v>
      </c>
      <c r="G13" s="6">
        <v>45308</v>
      </c>
      <c r="H13" s="4">
        <v>1</v>
      </c>
      <c r="I13" s="4">
        <v>3</v>
      </c>
      <c r="J13" s="4">
        <v>3</v>
      </c>
      <c r="K13" s="4" t="s">
        <v>30</v>
      </c>
      <c r="L13" s="4">
        <v>2856</v>
      </c>
      <c r="M13" s="4">
        <v>2856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45250.0000115741</v>
      </c>
      <c r="S13" s="6">
        <v>45323</v>
      </c>
      <c r="T13" s="4" t="s">
        <v>34</v>
      </c>
      <c r="U13" s="4">
        <v>2856</v>
      </c>
      <c r="V13" s="4">
        <v>0</v>
      </c>
      <c r="W13" s="4">
        <v>0</v>
      </c>
      <c r="X13" s="4" t="s">
        <v>35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45319</v>
      </c>
      <c r="G14" s="6">
        <v>45322</v>
      </c>
      <c r="H14" s="4">
        <v>1</v>
      </c>
      <c r="I14" s="4">
        <v>3</v>
      </c>
      <c r="J14" s="4">
        <v>3</v>
      </c>
      <c r="K14" s="4" t="s">
        <v>30</v>
      </c>
      <c r="L14" s="4">
        <v>3450</v>
      </c>
      <c r="M14" s="4">
        <v>3450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45250</v>
      </c>
      <c r="S14" s="6">
        <v>45323</v>
      </c>
      <c r="T14" s="4" t="s">
        <v>34</v>
      </c>
      <c r="U14" s="4">
        <v>3450</v>
      </c>
      <c r="V14" s="4">
        <v>0</v>
      </c>
      <c r="W14" s="4">
        <v>0</v>
      </c>
      <c r="X14" s="4" t="s">
        <v>35</v>
      </c>
      <c r="Y14" s="4" t="s">
        <v>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999226365243877</v>
      </c>
      <c r="B2" s="6">
        <v>45317</v>
      </c>
      <c r="C2" s="6">
        <v>45319</v>
      </c>
      <c r="D2" s="4">
        <v>3532</v>
      </c>
      <c r="E2" s="4" t="str">
        <f>VLOOKUP(A2,HOP!A:L,12,0)</f>
        <v>3532.00</v>
      </c>
      <c r="F2" s="4" t="str">
        <f>VLOOKUP(A2,HOP!A:C,3,0)</f>
        <v>3845549</v>
      </c>
      <c r="G2" s="4">
        <f>D2-E2</f>
        <v>0</v>
      </c>
      <c r="H2" s="4" t="str">
        <f>$H$1&amp;F2</f>
        <v>，3845549</v>
      </c>
      <c r="I2" s="4" t="str">
        <f>VLOOKUP(A2,HOP!A:U,21,0)</f>
        <v>直采</v>
      </c>
    </row>
    <row r="3" s="4" customFormat="1" spans="1:9">
      <c r="A3" s="5">
        <v>999227059388061</v>
      </c>
      <c r="B3" s="6">
        <v>45318</v>
      </c>
      <c r="C3" s="6">
        <v>45321</v>
      </c>
      <c r="D3" s="4">
        <v>18900</v>
      </c>
      <c r="E3" s="4" t="str">
        <f>VLOOKUP(A3,HOP!A:L,12,0)</f>
        <v>18900.00</v>
      </c>
      <c r="F3" s="4" t="str">
        <f>VLOOKUP(A3,HOP!A:C,3,0)</f>
        <v>3993584</v>
      </c>
      <c r="G3" s="4">
        <f t="shared" ref="G3:G14" si="0">D3-E3</f>
        <v>0</v>
      </c>
      <c r="H3" s="4" t="str">
        <f t="shared" ref="H3:H14" si="1">$H$1&amp;F3</f>
        <v>，3993584</v>
      </c>
      <c r="I3" s="4" t="str">
        <f>VLOOKUP(A3,HOP!A:U,21,0)</f>
        <v>直采</v>
      </c>
    </row>
    <row r="4" s="4" customFormat="1" spans="1:9">
      <c r="A4" s="5">
        <v>999227191405822</v>
      </c>
      <c r="B4" s="6">
        <v>45315</v>
      </c>
      <c r="C4" s="6">
        <v>45319</v>
      </c>
      <c r="D4" s="4">
        <v>14480</v>
      </c>
      <c r="E4" s="4" t="str">
        <f>VLOOKUP(A4,HOP!A:L,12,0)</f>
        <v>14480.00</v>
      </c>
      <c r="F4" s="4" t="str">
        <f>VLOOKUP(A4,HOP!A:C,3,0)</f>
        <v>4022852</v>
      </c>
      <c r="G4" s="4">
        <f t="shared" si="0"/>
        <v>0</v>
      </c>
      <c r="H4" s="4" t="str">
        <f t="shared" si="1"/>
        <v>，4022852</v>
      </c>
      <c r="I4" s="4" t="str">
        <f>VLOOKUP(A4,HOP!A:U,21,0)</f>
        <v>直采</v>
      </c>
    </row>
    <row r="5" s="4" customFormat="1" spans="1:9">
      <c r="A5" s="5">
        <v>999227191458395</v>
      </c>
      <c r="B5" s="6">
        <v>45310</v>
      </c>
      <c r="C5" s="6">
        <v>45314</v>
      </c>
      <c r="D5" s="4">
        <v>7200</v>
      </c>
      <c r="E5" s="4" t="str">
        <f>VLOOKUP(A5,HOP!A:L,12,0)</f>
        <v>7200.00</v>
      </c>
      <c r="F5" s="4" t="str">
        <f>VLOOKUP(A5,HOP!A:C,3,0)</f>
        <v>4022854</v>
      </c>
      <c r="G5" s="4">
        <f t="shared" si="0"/>
        <v>0</v>
      </c>
      <c r="H5" s="4" t="str">
        <f t="shared" si="1"/>
        <v>，4022854</v>
      </c>
      <c r="I5" s="4" t="str">
        <f>VLOOKUP(A5,HOP!A:U,21,0)</f>
        <v>直采</v>
      </c>
    </row>
    <row r="6" s="4" customFormat="1" spans="1:9">
      <c r="A6" s="5">
        <v>999227195109300</v>
      </c>
      <c r="B6" s="6">
        <v>45315</v>
      </c>
      <c r="C6" s="6">
        <v>45318</v>
      </c>
      <c r="D6" s="4">
        <v>5040</v>
      </c>
      <c r="E6" s="4" t="str">
        <f>VLOOKUP(A6,HOP!A:L,12,0)</f>
        <v>5040.00</v>
      </c>
      <c r="F6" s="4" t="str">
        <f>VLOOKUP(A6,HOP!A:C,3,0)</f>
        <v>4026980</v>
      </c>
      <c r="G6" s="4">
        <f t="shared" si="0"/>
        <v>0</v>
      </c>
      <c r="H6" s="4" t="str">
        <f t="shared" si="1"/>
        <v>，4026980</v>
      </c>
      <c r="I6" s="4" t="str">
        <f>VLOOKUP(A6,HOP!A:U,21,0)</f>
        <v>直采</v>
      </c>
    </row>
    <row r="7" s="4" customFormat="1" spans="1:9">
      <c r="A7" s="5">
        <v>999227256153607</v>
      </c>
      <c r="B7" s="6">
        <v>45314</v>
      </c>
      <c r="C7" s="6">
        <v>45318</v>
      </c>
      <c r="D7" s="4">
        <v>4252</v>
      </c>
      <c r="E7" s="4" t="str">
        <f>VLOOKUP(A7,HOP!A:L,12,0)</f>
        <v>4252.00</v>
      </c>
      <c r="F7" s="4" t="str">
        <f>VLOOKUP(A7,HOP!A:C,3,0)</f>
        <v>4029035</v>
      </c>
      <c r="G7" s="4">
        <f t="shared" si="0"/>
        <v>0</v>
      </c>
      <c r="H7" s="4" t="str">
        <f t="shared" si="1"/>
        <v>，4029035</v>
      </c>
      <c r="I7" s="4" t="str">
        <f>VLOOKUP(A7,HOP!A:U,21,0)</f>
        <v>直采</v>
      </c>
    </row>
    <row r="8" s="4" customFormat="1" spans="1:9">
      <c r="A8" s="5">
        <v>999227331573305</v>
      </c>
      <c r="B8" s="6">
        <v>45315</v>
      </c>
      <c r="C8" s="6">
        <v>45318</v>
      </c>
      <c r="D8" s="4">
        <v>5040</v>
      </c>
      <c r="E8" s="4" t="str">
        <f>VLOOKUP(A8,HOP!A:L,12,0)</f>
        <v>5040.00</v>
      </c>
      <c r="F8" s="4" t="str">
        <f>VLOOKUP(A8,HOP!A:C,3,0)</f>
        <v>4050701</v>
      </c>
      <c r="G8" s="4">
        <f t="shared" si="0"/>
        <v>0</v>
      </c>
      <c r="H8" s="4" t="str">
        <f t="shared" si="1"/>
        <v>，4050701</v>
      </c>
      <c r="I8" s="4" t="str">
        <f>VLOOKUP(A8,HOP!A:U,21,0)</f>
        <v>直采</v>
      </c>
    </row>
    <row r="9" s="4" customFormat="1" spans="1:9">
      <c r="A9" s="5">
        <v>999227331742191</v>
      </c>
      <c r="B9" s="6">
        <v>45315</v>
      </c>
      <c r="C9" s="6">
        <v>45318</v>
      </c>
      <c r="D9" s="4">
        <v>5040</v>
      </c>
      <c r="E9" s="4" t="str">
        <f>VLOOKUP(A9,HOP!A:L,12,0)</f>
        <v>5040.00</v>
      </c>
      <c r="F9" s="4" t="str">
        <f>VLOOKUP(A9,HOP!A:C,3,0)</f>
        <v>4050741</v>
      </c>
      <c r="G9" s="4">
        <f t="shared" si="0"/>
        <v>0</v>
      </c>
      <c r="H9" s="4" t="str">
        <f t="shared" si="1"/>
        <v>，4050741</v>
      </c>
      <c r="I9" s="4" t="str">
        <f>VLOOKUP(A9,HOP!A:U,21,0)</f>
        <v>直采</v>
      </c>
    </row>
    <row r="10" s="4" customFormat="1" spans="1:9">
      <c r="A10" s="5">
        <v>999227334378012</v>
      </c>
      <c r="B10" s="6">
        <v>45307</v>
      </c>
      <c r="C10" s="6">
        <v>45309</v>
      </c>
      <c r="D10" s="4">
        <v>6664</v>
      </c>
      <c r="E10" s="4" t="str">
        <f>VLOOKUP(A10,HOP!A:L,12,0)</f>
        <v>6664.00</v>
      </c>
      <c r="F10" s="4" t="str">
        <f>VLOOKUP(A10,HOP!A:C,3,0)</f>
        <v>4052455</v>
      </c>
      <c r="G10" s="4">
        <f t="shared" si="0"/>
        <v>0</v>
      </c>
      <c r="H10" s="4" t="str">
        <f t="shared" si="1"/>
        <v>，4052455</v>
      </c>
      <c r="I10" s="4" t="str">
        <f>VLOOKUP(A10,HOP!A:U,21,0)</f>
        <v>直采</v>
      </c>
    </row>
    <row r="11" s="4" customFormat="1" spans="1:9">
      <c r="A11" s="5">
        <v>999228264081380</v>
      </c>
      <c r="B11" s="6">
        <v>45308</v>
      </c>
      <c r="C11" s="6">
        <v>45313</v>
      </c>
      <c r="D11" s="4">
        <v>4462</v>
      </c>
      <c r="E11" s="4" t="str">
        <f>VLOOKUP(A11,HOP!A:L,12,0)</f>
        <v>4462.00</v>
      </c>
      <c r="F11" s="4" t="str">
        <f>VLOOKUP(A11,HOP!A:C,3,0)</f>
        <v>4167580</v>
      </c>
      <c r="G11" s="4">
        <f t="shared" si="0"/>
        <v>0</v>
      </c>
      <c r="H11" s="4" t="str">
        <f t="shared" si="1"/>
        <v>，4167580</v>
      </c>
      <c r="I11" s="4" t="str">
        <f>VLOOKUP(A11,HOP!A:U,21,0)</f>
        <v>直采</v>
      </c>
    </row>
    <row r="12" s="4" customFormat="1" spans="1:9">
      <c r="A12" s="5">
        <v>999228435567595</v>
      </c>
      <c r="B12" s="6">
        <v>45314</v>
      </c>
      <c r="C12" s="6">
        <v>45318</v>
      </c>
      <c r="D12" s="4">
        <v>21156</v>
      </c>
      <c r="E12" s="4" t="str">
        <f>VLOOKUP(A12,HOP!A:L,12,0)</f>
        <v>21156.00</v>
      </c>
      <c r="F12" s="4" t="str">
        <f>VLOOKUP(A12,HOP!A:C,3,0)</f>
        <v>4239367</v>
      </c>
      <c r="G12" s="4">
        <f t="shared" si="0"/>
        <v>0</v>
      </c>
      <c r="H12" s="4" t="str">
        <f t="shared" si="1"/>
        <v>，4239367</v>
      </c>
      <c r="I12" s="4" t="str">
        <f>VLOOKUP(A12,HOP!A:U,21,0)</f>
        <v>直采</v>
      </c>
    </row>
    <row r="13" s="4" customFormat="1" spans="1:9">
      <c r="A13" s="5">
        <v>999228555990852</v>
      </c>
      <c r="B13" s="6">
        <v>45305</v>
      </c>
      <c r="C13" s="6">
        <v>45308</v>
      </c>
      <c r="D13" s="4">
        <v>2856</v>
      </c>
      <c r="E13" s="4" t="str">
        <f>VLOOKUP(A13,HOP!A:L,12,0)</f>
        <v>2856.00</v>
      </c>
      <c r="F13" s="4" t="str">
        <f>VLOOKUP(A13,HOP!A:C,3,0)</f>
        <v>4290250</v>
      </c>
      <c r="G13" s="4">
        <f t="shared" si="0"/>
        <v>0</v>
      </c>
      <c r="H13" s="4" t="str">
        <f t="shared" si="1"/>
        <v>，4290250</v>
      </c>
      <c r="I13" s="4" t="str">
        <f>VLOOKUP(A13,HOP!A:U,21,0)</f>
        <v>直采</v>
      </c>
    </row>
    <row r="14" s="4" customFormat="1" spans="1:9">
      <c r="A14" s="5">
        <v>999228558333608</v>
      </c>
      <c r="B14" s="6">
        <v>45319</v>
      </c>
      <c r="C14" s="6">
        <v>45322</v>
      </c>
      <c r="D14" s="4">
        <v>3450</v>
      </c>
      <c r="E14" s="4" t="str">
        <f>VLOOKUP(A14,HOP!A:L,12,0)</f>
        <v>3450.00</v>
      </c>
      <c r="F14" s="4" t="str">
        <f>VLOOKUP(A14,HOP!A:C,3,0)</f>
        <v>4291655</v>
      </c>
      <c r="G14" s="4">
        <f t="shared" si="0"/>
        <v>0</v>
      </c>
      <c r="H14" s="4" t="str">
        <f t="shared" si="1"/>
        <v>，4291655</v>
      </c>
      <c r="I14" s="4" t="str">
        <f>VLOOKUP(A14,HOP!A:U,21,0)</f>
        <v>直采</v>
      </c>
    </row>
    <row r="16" spans="4:4">
      <c r="D16" s="4">
        <f>SUM(D2:D15)</f>
        <v>102072</v>
      </c>
    </row>
    <row r="22" spans="1:1">
      <c r="A22" s="4" t="s">
        <v>88</v>
      </c>
    </row>
    <row r="23" spans="1:1">
      <c r="A23" s="4" t="s">
        <v>89</v>
      </c>
    </row>
    <row r="24" spans="1:1">
      <c r="A24" s="4" t="s">
        <v>90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3">
        <v>999227331742191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</row>
    <row r="3" s="1" customFormat="1" spans="1:22">
      <c r="A3" s="3">
        <v>999226365243877</v>
      </c>
      <c r="B3" s="1" t="s">
        <v>128</v>
      </c>
      <c r="C3" s="1" t="s">
        <v>129</v>
      </c>
      <c r="D3" s="1" t="s">
        <v>130</v>
      </c>
      <c r="E3" s="1" t="s">
        <v>31</v>
      </c>
      <c r="F3" s="1" t="s">
        <v>131</v>
      </c>
      <c r="G3" s="1" t="s">
        <v>132</v>
      </c>
      <c r="H3" s="1" t="s">
        <v>116</v>
      </c>
      <c r="I3" s="1" t="s">
        <v>133</v>
      </c>
      <c r="J3" s="1" t="s">
        <v>118</v>
      </c>
      <c r="K3" s="1" t="s">
        <v>133</v>
      </c>
      <c r="L3" s="1" t="s">
        <v>133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134</v>
      </c>
      <c r="S3" s="1" t="s">
        <v>124</v>
      </c>
      <c r="T3" s="1" t="s">
        <v>125</v>
      </c>
      <c r="U3" s="1" t="s">
        <v>126</v>
      </c>
      <c r="V3" s="1" t="s">
        <v>127</v>
      </c>
    </row>
    <row r="4" s="1" customFormat="1" spans="1:22">
      <c r="A4" s="3">
        <v>999227191405822</v>
      </c>
      <c r="B4" s="1" t="s">
        <v>135</v>
      </c>
      <c r="C4" s="1" t="s">
        <v>136</v>
      </c>
      <c r="D4" s="1" t="s">
        <v>130</v>
      </c>
      <c r="E4" s="1" t="s">
        <v>43</v>
      </c>
      <c r="F4" s="1" t="s">
        <v>114</v>
      </c>
      <c r="G4" s="1" t="s">
        <v>132</v>
      </c>
      <c r="H4" s="1" t="s">
        <v>116</v>
      </c>
      <c r="I4" s="1" t="s">
        <v>137</v>
      </c>
      <c r="J4" s="1" t="s">
        <v>118</v>
      </c>
      <c r="K4" s="1" t="s">
        <v>137</v>
      </c>
      <c r="L4" s="1" t="s">
        <v>137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138</v>
      </c>
      <c r="S4" s="1" t="s">
        <v>124</v>
      </c>
      <c r="T4" s="1" t="s">
        <v>125</v>
      </c>
      <c r="U4" s="1" t="s">
        <v>126</v>
      </c>
      <c r="V4" s="1" t="s">
        <v>127</v>
      </c>
    </row>
    <row r="5" s="1" customFormat="1" spans="1:22">
      <c r="A5" s="3">
        <v>999227256153607</v>
      </c>
      <c r="B5" s="1" t="s">
        <v>139</v>
      </c>
      <c r="C5" s="1" t="s">
        <v>140</v>
      </c>
      <c r="D5" s="1" t="s">
        <v>130</v>
      </c>
      <c r="E5" s="1" t="s">
        <v>56</v>
      </c>
      <c r="F5" s="1" t="s">
        <v>141</v>
      </c>
      <c r="G5" s="1" t="s">
        <v>115</v>
      </c>
      <c r="H5" s="1" t="s">
        <v>116</v>
      </c>
      <c r="I5" s="1" t="s">
        <v>142</v>
      </c>
      <c r="J5" s="1" t="s">
        <v>118</v>
      </c>
      <c r="K5" s="1" t="s">
        <v>142</v>
      </c>
      <c r="L5" s="1" t="s">
        <v>142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143</v>
      </c>
      <c r="S5" s="1" t="s">
        <v>124</v>
      </c>
      <c r="T5" s="1" t="s">
        <v>125</v>
      </c>
      <c r="U5" s="1" t="s">
        <v>126</v>
      </c>
      <c r="V5" s="1" t="s">
        <v>127</v>
      </c>
    </row>
    <row r="6" s="1" customFormat="1" spans="1:22">
      <c r="A6" s="3">
        <v>999227334378012</v>
      </c>
      <c r="B6" s="1" t="s">
        <v>144</v>
      </c>
      <c r="C6" s="1" t="s">
        <v>145</v>
      </c>
      <c r="D6" s="1" t="s">
        <v>146</v>
      </c>
      <c r="E6" s="1" t="s">
        <v>147</v>
      </c>
      <c r="F6" s="1" t="s">
        <v>148</v>
      </c>
      <c r="G6" s="1" t="s">
        <v>149</v>
      </c>
      <c r="H6" s="1" t="s">
        <v>116</v>
      </c>
      <c r="I6" s="1" t="s">
        <v>150</v>
      </c>
      <c r="J6" s="1" t="s">
        <v>118</v>
      </c>
      <c r="K6" s="1" t="s">
        <v>150</v>
      </c>
      <c r="L6" s="1" t="s">
        <v>150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151</v>
      </c>
      <c r="S6" s="1" t="s">
        <v>124</v>
      </c>
      <c r="T6" s="1" t="s">
        <v>125</v>
      </c>
      <c r="U6" s="1" t="s">
        <v>126</v>
      </c>
      <c r="V6" s="1" t="s">
        <v>127</v>
      </c>
    </row>
    <row r="7" s="1" customFormat="1" spans="1:22">
      <c r="A7" s="3">
        <v>999227191458395</v>
      </c>
      <c r="B7" s="1" t="s">
        <v>135</v>
      </c>
      <c r="C7" s="1" t="s">
        <v>152</v>
      </c>
      <c r="D7" s="1" t="s">
        <v>153</v>
      </c>
      <c r="E7" s="1" t="s">
        <v>154</v>
      </c>
      <c r="F7" s="1" t="s">
        <v>155</v>
      </c>
      <c r="G7" s="1" t="s">
        <v>141</v>
      </c>
      <c r="H7" s="1" t="s">
        <v>116</v>
      </c>
      <c r="I7" s="1" t="s">
        <v>156</v>
      </c>
      <c r="J7" s="1" t="s">
        <v>118</v>
      </c>
      <c r="K7" s="1" t="s">
        <v>156</v>
      </c>
      <c r="L7" s="1" t="s">
        <v>156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157</v>
      </c>
      <c r="S7" s="1" t="s">
        <v>124</v>
      </c>
      <c r="T7" s="1" t="s">
        <v>125</v>
      </c>
      <c r="U7" s="1" t="s">
        <v>126</v>
      </c>
      <c r="V7" s="1" t="s">
        <v>127</v>
      </c>
    </row>
    <row r="8" s="1" customFormat="1" spans="1:22">
      <c r="A8" s="3">
        <v>999228555990852</v>
      </c>
      <c r="B8" s="1" t="s">
        <v>158</v>
      </c>
      <c r="C8" s="1" t="s">
        <v>159</v>
      </c>
      <c r="D8" s="1" t="s">
        <v>160</v>
      </c>
      <c r="E8" s="1" t="s">
        <v>161</v>
      </c>
      <c r="F8" s="1" t="s">
        <v>162</v>
      </c>
      <c r="G8" s="1" t="s">
        <v>163</v>
      </c>
      <c r="H8" s="1" t="s">
        <v>116</v>
      </c>
      <c r="I8" s="1" t="s">
        <v>164</v>
      </c>
      <c r="J8" s="1" t="s">
        <v>118</v>
      </c>
      <c r="K8" s="1" t="s">
        <v>164</v>
      </c>
      <c r="L8" s="1" t="s">
        <v>164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122</v>
      </c>
      <c r="R8" s="1" t="s">
        <v>165</v>
      </c>
      <c r="S8" s="1" t="s">
        <v>124</v>
      </c>
      <c r="T8" s="1" t="s">
        <v>125</v>
      </c>
      <c r="U8" s="1" t="s">
        <v>126</v>
      </c>
      <c r="V8" s="1" t="s">
        <v>127</v>
      </c>
    </row>
    <row r="9" s="1" customFormat="1" spans="1:22">
      <c r="A9" s="3">
        <v>999228558333608</v>
      </c>
      <c r="B9" s="1" t="s">
        <v>158</v>
      </c>
      <c r="C9" s="1" t="s">
        <v>166</v>
      </c>
      <c r="D9" s="1" t="s">
        <v>167</v>
      </c>
      <c r="E9" s="1" t="s">
        <v>85</v>
      </c>
      <c r="F9" s="1" t="s">
        <v>132</v>
      </c>
      <c r="G9" s="1" t="s">
        <v>168</v>
      </c>
      <c r="H9" s="1" t="s">
        <v>116</v>
      </c>
      <c r="I9" s="1" t="s">
        <v>169</v>
      </c>
      <c r="J9" s="1" t="s">
        <v>118</v>
      </c>
      <c r="K9" s="1" t="s">
        <v>169</v>
      </c>
      <c r="L9" s="1" t="s">
        <v>169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122</v>
      </c>
      <c r="R9" s="1" t="s">
        <v>170</v>
      </c>
      <c r="S9" s="1" t="s">
        <v>124</v>
      </c>
      <c r="T9" s="1" t="s">
        <v>125</v>
      </c>
      <c r="U9" s="1" t="s">
        <v>126</v>
      </c>
      <c r="V9" s="1" t="s">
        <v>127</v>
      </c>
    </row>
    <row r="10" s="1" customFormat="1" spans="1:22">
      <c r="A10" s="3">
        <v>999227059388061</v>
      </c>
      <c r="B10" s="1" t="s">
        <v>171</v>
      </c>
      <c r="C10" s="1" t="s">
        <v>172</v>
      </c>
      <c r="D10" s="1" t="s">
        <v>173</v>
      </c>
      <c r="E10" s="1" t="s">
        <v>174</v>
      </c>
      <c r="F10" s="1" t="s">
        <v>115</v>
      </c>
      <c r="G10" s="1" t="s">
        <v>175</v>
      </c>
      <c r="H10" s="1" t="s">
        <v>116</v>
      </c>
      <c r="I10" s="1" t="s">
        <v>176</v>
      </c>
      <c r="J10" s="1" t="s">
        <v>118</v>
      </c>
      <c r="K10" s="1" t="s">
        <v>176</v>
      </c>
      <c r="L10" s="1" t="s">
        <v>176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177</v>
      </c>
      <c r="S10" s="1" t="s">
        <v>124</v>
      </c>
      <c r="T10" s="1" t="s">
        <v>125</v>
      </c>
      <c r="U10" s="1" t="s">
        <v>126</v>
      </c>
      <c r="V10" s="1" t="s">
        <v>127</v>
      </c>
    </row>
    <row r="11" s="1" customFormat="1" spans="1:22">
      <c r="A11" s="3">
        <v>999227331573305</v>
      </c>
      <c r="B11" s="1" t="s">
        <v>110</v>
      </c>
      <c r="C11" s="1" t="s">
        <v>178</v>
      </c>
      <c r="D11" s="1" t="s">
        <v>112</v>
      </c>
      <c r="E11" s="1" t="s">
        <v>179</v>
      </c>
      <c r="F11" s="1" t="s">
        <v>114</v>
      </c>
      <c r="G11" s="1" t="s">
        <v>115</v>
      </c>
      <c r="H11" s="1" t="s">
        <v>116</v>
      </c>
      <c r="I11" s="1" t="s">
        <v>117</v>
      </c>
      <c r="J11" s="1" t="s">
        <v>118</v>
      </c>
      <c r="K11" s="1" t="s">
        <v>117</v>
      </c>
      <c r="L11" s="1" t="s">
        <v>117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122</v>
      </c>
      <c r="R11" s="1" t="s">
        <v>180</v>
      </c>
      <c r="S11" s="1" t="s">
        <v>124</v>
      </c>
      <c r="T11" s="1" t="s">
        <v>125</v>
      </c>
      <c r="U11" s="1" t="s">
        <v>126</v>
      </c>
      <c r="V11" s="1" t="s">
        <v>127</v>
      </c>
    </row>
    <row r="12" s="1" customFormat="1" spans="1:22">
      <c r="A12" s="3">
        <v>999227195109300</v>
      </c>
      <c r="B12" s="1" t="s">
        <v>181</v>
      </c>
      <c r="C12" s="1" t="s">
        <v>182</v>
      </c>
      <c r="D12" s="1" t="s">
        <v>112</v>
      </c>
      <c r="E12" s="1" t="s">
        <v>183</v>
      </c>
      <c r="F12" s="1" t="s">
        <v>114</v>
      </c>
      <c r="G12" s="1" t="s">
        <v>115</v>
      </c>
      <c r="H12" s="1" t="s">
        <v>116</v>
      </c>
      <c r="I12" s="1" t="s">
        <v>117</v>
      </c>
      <c r="J12" s="1" t="s">
        <v>118</v>
      </c>
      <c r="K12" s="1" t="s">
        <v>117</v>
      </c>
      <c r="L12" s="1" t="s">
        <v>117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122</v>
      </c>
      <c r="R12" s="1" t="s">
        <v>184</v>
      </c>
      <c r="S12" s="1" t="s">
        <v>124</v>
      </c>
      <c r="T12" s="1" t="s">
        <v>125</v>
      </c>
      <c r="U12" s="1" t="s">
        <v>126</v>
      </c>
      <c r="V12" s="1" t="s">
        <v>127</v>
      </c>
    </row>
    <row r="13" s="1" customFormat="1" spans="1:22">
      <c r="A13" s="3">
        <v>999228264081380</v>
      </c>
      <c r="B13" s="1" t="s">
        <v>185</v>
      </c>
      <c r="C13" s="1" t="s">
        <v>186</v>
      </c>
      <c r="D13" s="1" t="s">
        <v>187</v>
      </c>
      <c r="E13" s="1" t="s">
        <v>72</v>
      </c>
      <c r="F13" s="1" t="s">
        <v>163</v>
      </c>
      <c r="G13" s="1" t="s">
        <v>188</v>
      </c>
      <c r="H13" s="1" t="s">
        <v>116</v>
      </c>
      <c r="I13" s="1" t="s">
        <v>189</v>
      </c>
      <c r="J13" s="1" t="s">
        <v>118</v>
      </c>
      <c r="K13" s="1" t="s">
        <v>189</v>
      </c>
      <c r="L13" s="1" t="s">
        <v>189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122</v>
      </c>
      <c r="R13" s="1" t="s">
        <v>190</v>
      </c>
      <c r="S13" s="1" t="s">
        <v>124</v>
      </c>
      <c r="T13" s="1" t="s">
        <v>125</v>
      </c>
      <c r="U13" s="1" t="s">
        <v>126</v>
      </c>
      <c r="V13" s="1" t="s">
        <v>127</v>
      </c>
    </row>
    <row r="14" s="1" customFormat="1" spans="1:22">
      <c r="A14" s="3">
        <v>999228435567595</v>
      </c>
      <c r="B14" s="1" t="s">
        <v>191</v>
      </c>
      <c r="C14" s="1" t="s">
        <v>192</v>
      </c>
      <c r="D14" s="1" t="s">
        <v>187</v>
      </c>
      <c r="E14" s="1" t="s">
        <v>76</v>
      </c>
      <c r="F14" s="1" t="s">
        <v>141</v>
      </c>
      <c r="G14" s="1" t="s">
        <v>115</v>
      </c>
      <c r="H14" s="1" t="s">
        <v>116</v>
      </c>
      <c r="I14" s="1" t="s">
        <v>193</v>
      </c>
      <c r="J14" s="1" t="s">
        <v>118</v>
      </c>
      <c r="K14" s="1" t="s">
        <v>193</v>
      </c>
      <c r="L14" s="1" t="s">
        <v>193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122</v>
      </c>
      <c r="R14" s="1" t="s">
        <v>194</v>
      </c>
      <c r="S14" s="1" t="s">
        <v>124</v>
      </c>
      <c r="T14" s="1" t="s">
        <v>125</v>
      </c>
      <c r="U14" s="1" t="s">
        <v>126</v>
      </c>
      <c r="V14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2024-02-02T07:11:13Z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EA52700D560B4A609CDF9E897893FA3B_12</vt:lpwstr>
  </property>
</Properties>
</file>