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<sst xmlns="http://schemas.openxmlformats.org/spreadsheetml/2006/main" count="168" uniqueCount="100">
  <si>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</si>
  <si>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</si>
  <si>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</si>
  <si>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</si>
  <si>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</si>
  <si>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</si>
  <si>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</si>
  <si>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</si>
  <si>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</si>
  <si>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</si>
  <si>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</si>
  <si>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</si>
  <si>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</si>
  <si>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</si>
  <si>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</si>
  <si>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</si>
  <si>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</si>
  <si>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</si>
  <si>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</si>
  <si>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</si>
  <si>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</si>
  <si>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</si>
  <si>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</si>
  <si>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</si>
  <si>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</si>
  <si>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999229535895287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</si>
  <si>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</si>
  <si>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</si>
  <si>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</si>
  <si>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</si>
  <si>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</si>
  <si>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ZHAO/YONGQING</t>
  </si>
  <si>
    <t>CA363240202CNY</t>
  </si>
  <si>
    <t>未提现</t>
  </si>
  <si>
    <t>携程开票</t>
  </si>
  <si>
    <t xml:space="preserve">4559261	</t>
  </si>
  <si>
    <t xml:space="preserve">	</t>
  </si>
  <si>
    <t xml:space="preserve">999229556558728	</t>
  </si>
  <si>
    <t>GAO/YI</t>
  </si>
  <si>
    <t xml:space="preserve">4567518	</t>
  </si>
  <si>
    <t xml:space="preserve">999229573880580	</t>
  </si>
  <si>
    <t>高级房（双人床）(至少提前5天预订)(至少连住2晚及以上)&lt;双人入住&gt;&lt;内宾&gt;&lt;无早&gt;</t>
  </si>
  <si>
    <t>LIAN/JIN RONG,HE/HUI SHAN,HE/HUI SHAN</t>
  </si>
  <si>
    <t xml:space="preserve">4571991	</t>
  </si>
  <si>
    <t xml:space="preserve">29748581040	</t>
  </si>
  <si>
    <t>[梅州]梅州昌盛豪生大酒店(45834822)</t>
  </si>
  <si>
    <t>柚见汝——非遗大床房&lt;双人入住&gt;&lt;限量特惠&gt;&lt;单早&gt;</t>
  </si>
  <si>
    <t>王曦冉</t>
  </si>
  <si>
    <t>，</t>
  </si>
  <si>
    <t>202401162112050068</t>
  </si>
  <si>
    <t>A240202091014481</t>
  </si>
  <si>
    <t>房集i240202090911 434元</t>
  </si>
  <si>
    <t>CNY / HKD 当前参考汇率: 1.088044566</t>
  </si>
  <si>
    <t>总计： 9326 CNY/
10147.1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</si>
  <si>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</si>
  <si>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</si>
  <si>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</si>
  <si>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</si>
  <si>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</si>
  <si>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</si>
  <si>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</si>
  <si>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</si>
  <si>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</si>
  <si>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</si>
  <si>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</si>
  <si>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</si>
  <si>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</si>
  <si>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</si>
  <si>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</si>
  <si>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</si>
  <si>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</si>
  <si>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</si>
  <si>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</si>
  <si>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2024-01-09</t>
  </si>
  <si>
    <t>4571991</t>
  </si>
  <si>
    <t>香港九龙酒店</t>
  </si>
  <si>
    <t>LIAN JIN RONG,HE HUI SHAN,HE HUI SHAN</t>
  </si>
  <si>
    <t>2024-01-15</t>
  </si>
  <si>
    <t>2024-01-18</t>
  </si>
  <si>
    <t>退房日周结</t>
  </si>
  <si>
    <t>4326.00</t>
  </si>
  <si>
    <t>RMB</t>
  </si>
  <si>
    <t>0</t>
  </si>
  <si>
    <t>0.00</t>
  </si>
  <si>
    <t>携程国内直连(DD)</t>
  </si>
  <si>
    <t>01.011249</t>
  </si>
  <si>
    <t>2024-01-10 10:31:24</t>
  </si>
  <si>
    <t>否</t>
  </si>
  <si>
    <t>汇智国际旅游发展有限公司</t>
  </si>
  <si>
    <t>直连</t>
  </si>
  <si>
    <t>中国</t>
  </si>
  <si>
    <t>4567518</t>
  </si>
  <si>
    <t>GAO YI</t>
  </si>
  <si>
    <t>2313.00</t>
  </si>
  <si>
    <t>2024-01-09 09:48:32</t>
  </si>
  <si>
    <t>2024-01-07</t>
  </si>
  <si>
    <t>4559261</t>
  </si>
  <si>
    <t>ZHAO YONGQING</t>
  </si>
  <si>
    <t>2253.00</t>
  </si>
  <si>
    <t>2024-01-08 10:06:31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</si>
</sst>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342900</xdr:colOff>
      <xdr:row>50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298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45306</v>
      </c>
      <c r="G2" s="6">
        <v>45309</v>
      </c>
      <c r="H2" s="4">
        <v>1</v>
      </c>
      <c r="I2" s="4">
        <v>3</v>
      </c>
      <c r="J2" s="4">
        <v>3</v>
      </c>
      <c r="K2" s="4" t="s">
        <v>30</v>
      </c>
      <c r="L2" s="4">
        <v>2253</v>
      </c>
      <c r="M2" s="4">
        <v>2253</v>
      </c>
      <c r="N2" s="4" t="s">
        <v>31</v>
      </c>
      <c r="O2" s="4" t="s">
        <v>32</v>
      </c>
      <c r="P2" s="4" t="s">
        <v>33</v>
      </c>
      <c r="Q2" s="4">
        <v>0</v>
      </c>
      <c r="R2" s="7">
        <v>45298.0000115741</v>
      </c>
      <c r="S2" s="6">
        <v>45324</v>
      </c>
      <c r="T2" s="4" t="s">
        <v>34</v>
      </c>
      <c r="U2" s="4">
        <v>2253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45306</v>
      </c>
      <c r="G3" s="6">
        <v>45309</v>
      </c>
      <c r="H3" s="4">
        <v>1</v>
      </c>
      <c r="I3" s="4">
        <v>3</v>
      </c>
      <c r="J3" s="4">
        <v>3</v>
      </c>
      <c r="K3" s="4" t="s">
        <v>30</v>
      </c>
      <c r="L3" s="4">
        <v>2313</v>
      </c>
      <c r="M3" s="4">
        <v>2313</v>
      </c>
      <c r="N3" s="4" t="s">
        <v>38</v>
      </c>
      <c r="O3" s="4" t="s">
        <v>32</v>
      </c>
      <c r="P3" s="4" t="s">
        <v>33</v>
      </c>
      <c r="Q3" s="4">
        <v>0</v>
      </c>
      <c r="R3" s="7">
        <v>45300.0000115741</v>
      </c>
      <c r="S3" s="6">
        <v>45324</v>
      </c>
      <c r="T3" s="4" t="s">
        <v>34</v>
      </c>
      <c r="U3" s="4">
        <v>2313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45306</v>
      </c>
      <c r="G4" s="6">
        <v>45309</v>
      </c>
      <c r="H4" s="4">
        <v>2</v>
      </c>
      <c r="I4" s="4">
        <v>3</v>
      </c>
      <c r="J4" s="4">
        <v>6</v>
      </c>
      <c r="K4" s="4" t="s">
        <v>30</v>
      </c>
      <c r="L4" s="4">
        <v>4326</v>
      </c>
      <c r="M4" s="4">
        <v>4326</v>
      </c>
      <c r="N4" s="4" t="s">
        <v>42</v>
      </c>
      <c r="O4" s="4" t="s">
        <v>32</v>
      </c>
      <c r="P4" s="4" t="s">
        <v>33</v>
      </c>
      <c r="Q4" s="4">
        <v>0</v>
      </c>
      <c r="R4" s="7">
        <v>45300</v>
      </c>
      <c r="S4" s="6">
        <v>45324</v>
      </c>
      <c r="T4" s="4" t="s">
        <v>34</v>
      </c>
      <c r="U4" s="4">
        <v>4326</v>
      </c>
      <c r="V4" s="4">
        <v>0</v>
      </c>
      <c r="W4" s="4">
        <v>0</v>
      </c>
      <c r="X4" s="4" t="s">
        <v>43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45308</v>
      </c>
      <c r="G5" s="6">
        <v>45309</v>
      </c>
      <c r="H5" s="4">
        <v>1</v>
      </c>
      <c r="I5" s="4">
        <v>1</v>
      </c>
      <c r="J5" s="4">
        <v>1</v>
      </c>
      <c r="K5" s="4" t="s">
        <v>30</v>
      </c>
      <c r="L5" s="4">
        <v>434</v>
      </c>
      <c r="M5" s="4">
        <v>434</v>
      </c>
      <c r="N5" s="4" t="s">
        <v>47</v>
      </c>
      <c r="O5" s="4" t="s">
        <v>32</v>
      </c>
      <c r="P5" s="4" t="s">
        <v>33</v>
      </c>
      <c r="Q5" s="4">
        <v>0</v>
      </c>
      <c r="R5" s="7">
        <v>45307</v>
      </c>
      <c r="S5" s="6">
        <v>45324</v>
      </c>
      <c r="T5" s="4" t="s">
        <v>34</v>
      </c>
      <c r="U5" s="4">
        <v>434</v>
      </c>
      <c r="V5" s="4">
        <v>0</v>
      </c>
      <c r="W5" s="4">
        <v>0</v>
      </c>
      <c r="X5" s="4" t="s">
        <v>36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999229535895287</v>
      </c>
      <c r="B2" s="6">
        <v>45306</v>
      </c>
      <c r="C2" s="6">
        <v>45309</v>
      </c>
      <c r="D2" s="4">
        <v>2253</v>
      </c>
      <c r="E2" s="4" t="str">
        <f>VLOOKUP(A2,HOP!A:L,12,0)</f>
        <v>2253.00</v>
      </c>
      <c r="F2" s="4" t="str">
        <f>VLOOKUP(A2,HOP!A:C,3,0)</f>
        <v>4559261</v>
      </c>
      <c r="G2" s="4">
        <f>D2-E2</f>
        <v>0</v>
      </c>
      <c r="H2" s="4" t="str">
        <f>$H$1&amp;F2</f>
        <v>，4559261</v>
      </c>
      <c r="I2" s="4" t="str">
        <f>VLOOKUP(A2,HOP!A:U,21,0)</f>
        <v>直连</v>
      </c>
    </row>
    <row r="3" s="4" customFormat="1" spans="1:9">
      <c r="A3" s="5">
        <v>999229556558728</v>
      </c>
      <c r="B3" s="6">
        <v>45306</v>
      </c>
      <c r="C3" s="6">
        <v>45309</v>
      </c>
      <c r="D3" s="4">
        <v>2313</v>
      </c>
      <c r="E3" s="4" t="str">
        <f>VLOOKUP(A3,HOP!A:L,12,0)</f>
        <v>2313.00</v>
      </c>
      <c r="F3" s="4" t="str">
        <f>VLOOKUP(A3,HOP!A:C,3,0)</f>
        <v>4567518</v>
      </c>
      <c r="G3" s="4">
        <f>D3-E3</f>
        <v>0</v>
      </c>
      <c r="H3" s="4" t="str">
        <f>$H$1&amp;F3</f>
        <v>，4567518</v>
      </c>
      <c r="I3" s="4" t="str">
        <f>VLOOKUP(A3,HOP!A:U,21,0)</f>
        <v>直连</v>
      </c>
    </row>
    <row r="4" s="4" customFormat="1" spans="1:9">
      <c r="A4" s="5">
        <v>999229573880580</v>
      </c>
      <c r="B4" s="6">
        <v>45306</v>
      </c>
      <c r="C4" s="6">
        <v>45309</v>
      </c>
      <c r="D4" s="4">
        <v>4326</v>
      </c>
      <c r="E4" s="4" t="str">
        <f>VLOOKUP(A4,HOP!A:L,12,0)</f>
        <v>4326.00</v>
      </c>
      <c r="F4" s="4" t="str">
        <f>VLOOKUP(A4,HOP!A:C,3,0)</f>
        <v>4571991</v>
      </c>
      <c r="G4" s="4">
        <f>D4-E4</f>
        <v>0</v>
      </c>
      <c r="H4" s="4" t="str">
        <f>$H$1&amp;F4</f>
        <v>，4571991</v>
      </c>
      <c r="I4" s="4" t="str">
        <f>VLOOKUP(A4,HOP!A:U,21,0)</f>
        <v>直连</v>
      </c>
    </row>
    <row r="5" s="4" customFormat="1" spans="1:10">
      <c r="A5" s="5">
        <v>29748581040</v>
      </c>
      <c r="B5" s="6">
        <v>45308</v>
      </c>
      <c r="C5" s="6">
        <v>45309</v>
      </c>
      <c r="D5" s="4">
        <v>434</v>
      </c>
      <c r="E5" s="4">
        <v>434</v>
      </c>
      <c r="F5" s="8" t="s">
        <v>49</v>
      </c>
      <c r="G5" s="4">
        <f>D5-E5</f>
        <v>0</v>
      </c>
      <c r="H5" s="4" t="str">
        <f>$H$1&amp;F5</f>
        <v>，202401162112050068</v>
      </c>
      <c r="I5" s="4" t="e">
        <f>VLOOKUP(A5,HOP!A:U,21,0)</f>
        <v>#N/A</v>
      </c>
      <c r="J5" s="4">
        <v>1.16</v>
      </c>
    </row>
    <row r="7" spans="4:4">
      <c r="D7" s="4">
        <f>SUM(D2:D6)</f>
        <v>9326</v>
      </c>
    </row>
    <row r="13" spans="1:4">
      <c r="A13" s="4" t="s">
        <v>50</v>
      </c>
      <c r="C13" s="4">
        <v>8892</v>
      </c>
      <c r="D13" s="4">
        <v>9674.89</v>
      </c>
    </row>
    <row r="14" spans="1:4">
      <c r="A14" s="4" t="s">
        <v>51</v>
      </c>
      <c r="C14" s="4">
        <v>434</v>
      </c>
      <c r="D14" s="4">
        <v>472.21</v>
      </c>
    </row>
    <row r="15" spans="1:4">
      <c r="A15" s="4" t="s">
        <v>52</v>
      </c>
      <c r="C15" s="4">
        <f>SUM(C13:C14)</f>
        <v>9326</v>
      </c>
      <c r="D15" s="4">
        <f>SUM(D13:D14)</f>
        <v>10147.1</v>
      </c>
    </row>
    <row r="16" spans="1:1">
      <c r="A16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0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999229573880580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999229556558728</v>
      </c>
      <c r="B3" s="1" t="s">
        <v>73</v>
      </c>
      <c r="C3" s="1" t="s">
        <v>91</v>
      </c>
      <c r="D3" s="1" t="s">
        <v>75</v>
      </c>
      <c r="E3" s="1" t="s">
        <v>92</v>
      </c>
      <c r="F3" s="1" t="s">
        <v>77</v>
      </c>
      <c r="G3" s="1" t="s">
        <v>78</v>
      </c>
      <c r="H3" s="1" t="s">
        <v>79</v>
      </c>
      <c r="I3" s="1" t="s">
        <v>93</v>
      </c>
      <c r="J3" s="1" t="s">
        <v>81</v>
      </c>
      <c r="K3" s="1" t="s">
        <v>93</v>
      </c>
      <c r="L3" s="1" t="s">
        <v>93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94</v>
      </c>
      <c r="S3" s="1" t="s">
        <v>87</v>
      </c>
      <c r="T3" s="1" t="s">
        <v>88</v>
      </c>
      <c r="U3" s="1" t="s">
        <v>89</v>
      </c>
      <c r="V3" s="1" t="s">
        <v>90</v>
      </c>
    </row>
    <row r="4" s="1" customFormat="1" spans="1:22">
      <c r="A4" s="3">
        <v>999229535895287</v>
      </c>
      <c r="B4" s="1" t="s">
        <v>95</v>
      </c>
      <c r="C4" s="1" t="s">
        <v>96</v>
      </c>
      <c r="D4" s="1" t="s">
        <v>75</v>
      </c>
      <c r="E4" s="1" t="s">
        <v>97</v>
      </c>
      <c r="F4" s="1" t="s">
        <v>77</v>
      </c>
      <c r="G4" s="1" t="s">
        <v>78</v>
      </c>
      <c r="H4" s="1" t="s">
        <v>79</v>
      </c>
      <c r="I4" s="1" t="s">
        <v>98</v>
      </c>
      <c r="J4" s="1" t="s">
        <v>81</v>
      </c>
      <c r="K4" s="1" t="s">
        <v>98</v>
      </c>
      <c r="L4" s="1" t="s">
        <v>98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99</v>
      </c>
      <c r="S4" s="1" t="s">
        <v>87</v>
      </c>
      <c r="T4" s="1" t="s">
        <v>88</v>
      </c>
      <c r="U4" s="1" t="s">
        <v>89</v>
      </c>
      <c r="V4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2024-02-02T01:11:35Z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7A8FA85B6BD24396BCC920502E358198_12</vt:lpwstr>
  </property>
</Properties>
</file>