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<sst xmlns="http://schemas.openxmlformats.org/spreadsheetml/2006/main" count="434" uniqueCount="209">
  <si>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</si>
  <si>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</si>
  <si>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</si>
  <si>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</si>
  <si>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</si>
  <si>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</si>
  <si>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</si>
  <si>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</si>
  <si>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</si>
  <si>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</si>
  <si>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</si>
  <si>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</si>
  <si>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</si>
  <si>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</si>
  <si>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</si>
  <si>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</si>
  <si>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</si>
  <si>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</si>
  <si>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</si>
  <si>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</si>
  <si>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</si>
  <si>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</si>
  <si>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</si>
  <si>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</si>
  <si>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</si>
  <si>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999224841077698	</t>
  </si>
  <si>
    <t>Ctrip</t>
  </si>
  <si>
    <t>正常</t>
  </si>
  <si>
    <t>[拉斯维加斯]云霄塔娱乐场度假酒店(The Strat Hotel, Casino and SkyPod)(54503342)</t>
  </si>
  <si>
    <t>升级两张大号床房&lt;2人入住&gt;</t>
  </si>
  <si>
    <t>HKD</t>
  </si>
  <si>
    <t>KO/TSUNGCHENG</t>
  </si>
  <si>
    <t>CA13030240202HKD</t>
  </si>
  <si>
    <t>未提现</t>
  </si>
  <si>
    <t>携程开票</t>
  </si>
  <si>
    <t xml:space="preserve">3522211	</t>
  </si>
  <si>
    <t xml:space="preserve">	</t>
  </si>
  <si>
    <t>取消</t>
  </si>
  <si>
    <t xml:space="preserve">999226661221722	</t>
  </si>
  <si>
    <t>[巴厘岛]杰姆普汉温泉酒店(Hotel Tjampuhan Spa)(55299737)</t>
  </si>
  <si>
    <t>豪华Raja房&lt;2人入住&gt;&lt;早餐&gt;</t>
  </si>
  <si>
    <t>FUKUYOSHI/HISAYO</t>
  </si>
  <si>
    <t xml:space="preserve">3894135	</t>
  </si>
  <si>
    <t xml:space="preserve">389600000005457	</t>
  </si>
  <si>
    <t xml:space="preserve">999228217248906	</t>
  </si>
  <si>
    <t>[巴厘岛]巴厘岛雷吉安卡马吉拉远离酒店(Away Bali Legian Camakila Resort)(60480596)</t>
  </si>
  <si>
    <t>豪华房&lt;2人入住&gt;&lt;早餐&gt;</t>
  </si>
  <si>
    <t>Turner/Nicole,Turner/Nicole</t>
  </si>
  <si>
    <t xml:space="preserve">4154139	</t>
  </si>
  <si>
    <t xml:space="preserve">999228265585881	</t>
  </si>
  <si>
    <t>[曼谷]曼谷京华大酒店(Hotel Royal Bangkok@Chinatown)(55932568)</t>
  </si>
  <si>
    <t>高级房(无窗)&lt;2人入住&gt;</t>
  </si>
  <si>
    <t>LIM/JACQUELINE</t>
  </si>
  <si>
    <t xml:space="preserve">4168155	</t>
  </si>
  <si>
    <t xml:space="preserve">386516	</t>
  </si>
  <si>
    <t xml:space="preserve">999228296460941	</t>
  </si>
  <si>
    <t>[巴厘岛]梅鲁萨卡努沙杜瓦(Merusaka Nusa Dua)(55611727)</t>
  </si>
  <si>
    <t>豪华房(直通泳池)&lt;2人入住&gt;&lt;早餐&gt;</t>
  </si>
  <si>
    <t>PAN/XUQIN,CHEN/SIHENG,ZHANG/MINJIA,ZHOU/WANCHUN,YI/SHASHA,YE/YUQIAO</t>
  </si>
  <si>
    <t xml:space="preserve">4183294	</t>
  </si>
  <si>
    <t xml:space="preserve">741692,741693,741694	</t>
  </si>
  <si>
    <t xml:space="preserve">999228394092957	</t>
  </si>
  <si>
    <t>[拉普拉普]皇宫水上乐园度假村(Jpark Island Resort &amp; Waterpark Cebu)(109329158)</t>
  </si>
  <si>
    <t>Deluxe Ocean&lt;2人入住&gt;&lt;不退款&gt;&lt;早餐&gt;</t>
  </si>
  <si>
    <t>Hwang/Hyunhye</t>
  </si>
  <si>
    <t xml:space="preserve">4226827	</t>
  </si>
  <si>
    <t xml:space="preserve">999228552741866	</t>
  </si>
  <si>
    <t>[清迈]莲花酒店(Lotus Pang Suan Kaew Hotel)(55680411)</t>
  </si>
  <si>
    <t>高级房&lt;2人入住&gt;&lt;不退款&gt;</t>
  </si>
  <si>
    <t>LI/GANG</t>
  </si>
  <si>
    <t xml:space="preserve">4278995	</t>
  </si>
  <si>
    <t xml:space="preserve">999229479228848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</si>
  <si>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</si>
  <si>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</si>
  <si>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LI/NINGXIA,LEI/JINZHAN,LEI/BIN,CHENG/TINGTING,CHENG/HEBAI,ZHANG/LIJUAN</t>
  </si>
  <si>
    <t xml:space="preserve">4548256	</t>
  </si>
  <si>
    <t xml:space="preserve">353796/35797/35798	</t>
  </si>
  <si>
    <t xml:space="preserve">999229590188266	</t>
  </si>
  <si>
    <t>[新加坡]樟宜机场皇冠假日酒店  - IHG 旗下酒店(Crowne Plaza Changi Airport, an IHG Hotel)(55280749)</t>
  </si>
  <si>
    <t>标准房&lt;2人入住&gt;&lt;不退款&gt;</t>
  </si>
  <si>
    <t>LIANG/SHUONAN,HUANG/ZHENZHU</t>
  </si>
  <si>
    <t xml:space="preserve">4575133	</t>
  </si>
  <si>
    <t xml:space="preserve">23176963. 44189386	</t>
  </si>
  <si>
    <t xml:space="preserve">999229610836063	</t>
  </si>
  <si>
    <t>WANG/SHANSHAN,Yan/Zixuan</t>
  </si>
  <si>
    <t xml:space="preserve">4581033	</t>
  </si>
  <si>
    <t xml:space="preserve">40062277	</t>
  </si>
  <si>
    <t xml:space="preserve">999229691031566	</t>
  </si>
  <si>
    <t>宝石翼楼标准特大床房&lt;2人入住&gt;&lt;早餐&gt;</t>
  </si>
  <si>
    <t>YAO/LIN</t>
  </si>
  <si>
    <t xml:space="preserve">4591218	</t>
  </si>
  <si>
    <t xml:space="preserve">20303661	</t>
  </si>
  <si>
    <t xml:space="preserve">999229739433805	</t>
  </si>
  <si>
    <t>[吉隆坡]吉隆坡市中心智选假日酒店(Holiday Inn Express Kuala Lumpur City Centre, an IHG Hotel)(55337198)</t>
  </si>
  <si>
    <t>SUKSALEE/NATSINEE,SANGUANSINWATTANA/NATTAWARA,KIRIYA/BENJAPORN,WONGSAN/KAVINA</t>
  </si>
  <si>
    <t xml:space="preserve">4598853	</t>
  </si>
  <si>
    <t xml:space="preserve">420401/420400	</t>
  </si>
  <si>
    <t>，</t>
  </si>
  <si>
    <t xml:space="preserve"> 40577.86 HKD</t>
  </si>
  <si>
    <t>A240202094607481</t>
  </si>
  <si>
    <t>A240202094638481</t>
  </si>
  <si>
    <t>总计：40577.86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</si>
  <si>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</si>
  <si>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</si>
  <si>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</si>
  <si>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</si>
  <si>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</si>
  <si>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</si>
  <si>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</si>
  <si>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</si>
  <si>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</si>
  <si>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</si>
  <si>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</si>
  <si>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</si>
  <si>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</si>
  <si>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</si>
  <si>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</si>
  <si>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</si>
  <si>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</si>
  <si>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</si>
  <si>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</si>
  <si>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2023-09-07</t>
  </si>
  <si>
    <t>3894135</t>
  </si>
  <si>
    <t>缇伽姆普温泉酒店</t>
  </si>
  <si>
    <t>FUKUYOSHI HISAYO</t>
  </si>
  <si>
    <t>2024-01-26</t>
  </si>
  <si>
    <t>2024-01-30</t>
  </si>
  <si>
    <t>退房日周结</t>
  </si>
  <si>
    <t>2119.12</t>
  </si>
  <si>
    <t>2266.68</t>
  </si>
  <si>
    <t>0</t>
  </si>
  <si>
    <t>0.00</t>
  </si>
  <si>
    <t>携程汇智国际直连</t>
  </si>
  <si>
    <t>925</t>
  </si>
  <si>
    <t>2023-09-07 08:13:48</t>
  </si>
  <si>
    <t>否</t>
  </si>
  <si>
    <t>汇智国际旅游发展有限公司</t>
  </si>
  <si>
    <t>直连</t>
  </si>
  <si>
    <t>印度尼西亚</t>
  </si>
  <si>
    <t>2023-11-01</t>
  </si>
  <si>
    <t>4168155</t>
  </si>
  <si>
    <t>曼谷京华大酒店</t>
  </si>
  <si>
    <t>LIM JACQUELINE</t>
  </si>
  <si>
    <t>2024-01-27</t>
  </si>
  <si>
    <t>871.13</t>
  </si>
  <si>
    <t>929.70</t>
  </si>
  <si>
    <t>2023-11-01 10:47:28</t>
  </si>
  <si>
    <t>泰国</t>
  </si>
  <si>
    <t>2023-11-03</t>
  </si>
  <si>
    <t>4183294</t>
  </si>
  <si>
    <t>梅鲁萨卡努沙杜瓦</t>
  </si>
  <si>
    <t>PAN XUQIN,CHEN SIHENG,ZHANG MINJIA,ZHOU WANCHUN,YI SHASHA,YE YUQIAO</t>
  </si>
  <si>
    <t>2024-01-25</t>
  </si>
  <si>
    <t>14186.59</t>
  </si>
  <si>
    <t>15142.05</t>
  </si>
  <si>
    <t>2023-11-03 13:26:55</t>
  </si>
  <si>
    <t>2023-11-10</t>
  </si>
  <si>
    <t>4226827</t>
  </si>
  <si>
    <t>皇宫水上乐园度假村</t>
  </si>
  <si>
    <t>Hwang Hyunhye</t>
  </si>
  <si>
    <t>2024-01-28</t>
  </si>
  <si>
    <t>2885.08</t>
  </si>
  <si>
    <t>3085.98</t>
  </si>
  <si>
    <t>2023-11-10 08:01:08</t>
  </si>
  <si>
    <t>菲律宾</t>
  </si>
  <si>
    <t>2023-11-20</t>
  </si>
  <si>
    <t>4278995</t>
  </si>
  <si>
    <t>莲花酒店</t>
  </si>
  <si>
    <t>LI GANG</t>
  </si>
  <si>
    <t>513.86</t>
  </si>
  <si>
    <t>553.85</t>
  </si>
  <si>
    <t>2023-11-20 14:41:30</t>
  </si>
  <si>
    <t>2024-01-05</t>
  </si>
  <si>
    <t>4548256</t>
  </si>
  <si>
    <t>普吉岛芭东海滩中央智选假日酒店  (SHA Extra Plus)</t>
  </si>
  <si>
    <t>LI NINGXIA,LEI JINZHAN,LEI BIN,CHENG TINGTING,CHENG HEBAI,ZHANG LIJUAN</t>
  </si>
  <si>
    <t>8099.95</t>
  </si>
  <si>
    <t>8811.96</t>
  </si>
  <si>
    <t>2024-01-05 17:18:57</t>
  </si>
  <si>
    <t>直采</t>
  </si>
  <si>
    <t>2024-01-10</t>
  </si>
  <si>
    <t>4575133</t>
  </si>
  <si>
    <t>新加坡樟宜机场皇冠假日酒店</t>
  </si>
  <si>
    <t>LIANG SHUONAN,HUANG ZHENZHU</t>
  </si>
  <si>
    <t>2024-01-29</t>
  </si>
  <si>
    <t>3340.01</t>
  </si>
  <si>
    <t>3633.60</t>
  </si>
  <si>
    <t>2024-01-11 06:35:03</t>
  </si>
  <si>
    <t>新加坡</t>
  </si>
  <si>
    <t>2024-01-11</t>
  </si>
  <si>
    <t>4581033</t>
  </si>
  <si>
    <t>WANG SHANSHAN,Yan Zixuan</t>
  </si>
  <si>
    <t>1670.00</t>
  </si>
  <si>
    <t>1816.60</t>
  </si>
  <si>
    <t>2024-01-15 10:35:22</t>
  </si>
  <si>
    <t>2024-01-13</t>
  </si>
  <si>
    <t>4591218</t>
  </si>
  <si>
    <t>YAO LIN</t>
  </si>
  <si>
    <t>2005.00</t>
  </si>
  <si>
    <t>2181.72</t>
  </si>
  <si>
    <t>2024-01-16 09:38:52</t>
  </si>
  <si>
    <t>2024-01-15</t>
  </si>
  <si>
    <t>4598853</t>
  </si>
  <si>
    <t>吉隆坡市中心智选假日酒店</t>
  </si>
  <si>
    <t>SUKSALEE NATSINEE,SANGUANSINWATTANA NATTAWARA,KIRIYA BENJAPORN,WONGSAN KAVINA</t>
  </si>
  <si>
    <t>1984.04</t>
  </si>
  <si>
    <t>2158.44</t>
  </si>
  <si>
    <t>2024-01-17 14:35:41</t>
  </si>
  <si>
    <t>马来西亚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</si>
</sst>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447675</xdr:colOff>
      <xdr:row>54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563225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45319</v>
      </c>
      <c r="G2" s="6">
        <v>45321</v>
      </c>
      <c r="H2" s="4">
        <v>1</v>
      </c>
      <c r="I2" s="4">
        <v>2</v>
      </c>
      <c r="J2" s="4">
        <v>2</v>
      </c>
      <c r="K2" s="4" t="s">
        <v>30</v>
      </c>
      <c r="L2" s="4">
        <v>600.34</v>
      </c>
      <c r="M2" s="4">
        <v>600.34</v>
      </c>
      <c r="N2" s="4" t="s">
        <v>31</v>
      </c>
      <c r="O2" s="4" t="s">
        <v>32</v>
      </c>
      <c r="P2" s="4" t="s">
        <v>33</v>
      </c>
      <c r="Q2" s="4">
        <v>0</v>
      </c>
      <c r="R2" s="7">
        <v>45095.0000115741</v>
      </c>
      <c r="S2" s="6">
        <v>45324</v>
      </c>
      <c r="T2" s="4" t="s">
        <v>34</v>
      </c>
      <c r="U2" s="4">
        <v>600.34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45319</v>
      </c>
      <c r="G3" s="6">
        <v>45321</v>
      </c>
      <c r="H3" s="4">
        <v>1</v>
      </c>
      <c r="I3" s="4">
        <v>2</v>
      </c>
      <c r="J3" s="4">
        <v>2</v>
      </c>
      <c r="K3" s="4" t="s">
        <v>30</v>
      </c>
      <c r="L3" s="4">
        <v>-600.34</v>
      </c>
      <c r="M3" s="4">
        <v>-600.34</v>
      </c>
      <c r="N3" s="4" t="s">
        <v>31</v>
      </c>
      <c r="O3" s="4" t="s">
        <v>32</v>
      </c>
      <c r="P3" s="4" t="s">
        <v>33</v>
      </c>
      <c r="Q3" s="4">
        <v>0</v>
      </c>
      <c r="R3" s="7">
        <v>45095.0000115741</v>
      </c>
      <c r="S3" s="6">
        <v>45324</v>
      </c>
      <c r="T3" s="4" t="s">
        <v>34</v>
      </c>
      <c r="U3" s="4">
        <v>-600.34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45317</v>
      </c>
      <c r="G4" s="6">
        <v>45321</v>
      </c>
      <c r="H4" s="4">
        <v>1</v>
      </c>
      <c r="I4" s="4">
        <v>4</v>
      </c>
      <c r="J4" s="4">
        <v>4</v>
      </c>
      <c r="K4" s="4" t="s">
        <v>30</v>
      </c>
      <c r="L4" s="4">
        <v>2266.68</v>
      </c>
      <c r="M4" s="4">
        <v>2266.68</v>
      </c>
      <c r="N4" s="4" t="s">
        <v>41</v>
      </c>
      <c r="O4" s="4" t="s">
        <v>32</v>
      </c>
      <c r="P4" s="4" t="s">
        <v>33</v>
      </c>
      <c r="Q4" s="4">
        <v>0</v>
      </c>
      <c r="R4" s="7">
        <v>45176</v>
      </c>
      <c r="S4" s="6">
        <v>45324</v>
      </c>
      <c r="T4" s="4" t="s">
        <v>34</v>
      </c>
      <c r="U4" s="4">
        <v>2266.68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45317</v>
      </c>
      <c r="G5" s="6">
        <v>45321</v>
      </c>
      <c r="H5" s="4">
        <v>1</v>
      </c>
      <c r="I5" s="4">
        <v>4</v>
      </c>
      <c r="J5" s="4">
        <v>4</v>
      </c>
      <c r="K5" s="4" t="s">
        <v>30</v>
      </c>
      <c r="L5" s="4">
        <v>2846.92</v>
      </c>
      <c r="M5" s="4">
        <v>2846.92</v>
      </c>
      <c r="N5" s="4" t="s">
        <v>47</v>
      </c>
      <c r="O5" s="4" t="s">
        <v>32</v>
      </c>
      <c r="P5" s="4" t="s">
        <v>33</v>
      </c>
      <c r="Q5" s="4">
        <v>0</v>
      </c>
      <c r="R5" s="7">
        <v>45228.0000115741</v>
      </c>
      <c r="S5" s="6">
        <v>45324</v>
      </c>
      <c r="T5" s="4" t="s">
        <v>34</v>
      </c>
      <c r="U5" s="4">
        <v>2846.92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45318</v>
      </c>
      <c r="G6" s="6">
        <v>45321</v>
      </c>
      <c r="H6" s="4">
        <v>1</v>
      </c>
      <c r="I6" s="4">
        <v>3</v>
      </c>
      <c r="J6" s="4">
        <v>3</v>
      </c>
      <c r="K6" s="4" t="s">
        <v>30</v>
      </c>
      <c r="L6" s="4">
        <v>929.7</v>
      </c>
      <c r="M6" s="4">
        <v>929.7</v>
      </c>
      <c r="N6" s="4" t="s">
        <v>52</v>
      </c>
      <c r="O6" s="4" t="s">
        <v>32</v>
      </c>
      <c r="P6" s="4" t="s">
        <v>33</v>
      </c>
      <c r="Q6" s="4">
        <v>0</v>
      </c>
      <c r="R6" s="7">
        <v>45231.0000115741</v>
      </c>
      <c r="S6" s="6">
        <v>45324</v>
      </c>
      <c r="T6" s="4" t="s">
        <v>34</v>
      </c>
      <c r="U6" s="4">
        <v>929.7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45316</v>
      </c>
      <c r="G7" s="6">
        <v>45321</v>
      </c>
      <c r="H7" s="4">
        <v>3</v>
      </c>
      <c r="I7" s="4">
        <v>5</v>
      </c>
      <c r="J7" s="4">
        <v>15</v>
      </c>
      <c r="K7" s="4" t="s">
        <v>30</v>
      </c>
      <c r="L7" s="4">
        <v>15142.05</v>
      </c>
      <c r="M7" s="4">
        <v>15142.05</v>
      </c>
      <c r="N7" s="4" t="s">
        <v>58</v>
      </c>
      <c r="O7" s="4" t="s">
        <v>32</v>
      </c>
      <c r="P7" s="4" t="s">
        <v>33</v>
      </c>
      <c r="Q7" s="4">
        <v>0</v>
      </c>
      <c r="R7" s="7">
        <v>45233</v>
      </c>
      <c r="S7" s="6">
        <v>45324</v>
      </c>
      <c r="T7" s="4" t="s">
        <v>34</v>
      </c>
      <c r="U7" s="4">
        <v>15142.05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44</v>
      </c>
      <c r="B8" s="4" t="s">
        <v>26</v>
      </c>
      <c r="C8" s="4" t="s">
        <v>37</v>
      </c>
      <c r="D8" s="4" t="s">
        <v>45</v>
      </c>
      <c r="E8" s="4" t="s">
        <v>46</v>
      </c>
      <c r="F8" s="6">
        <v>45317</v>
      </c>
      <c r="G8" s="6">
        <v>45321</v>
      </c>
      <c r="H8" s="4">
        <v>1</v>
      </c>
      <c r="I8" s="4">
        <v>4</v>
      </c>
      <c r="J8" s="4">
        <v>4</v>
      </c>
      <c r="K8" s="4" t="s">
        <v>30</v>
      </c>
      <c r="L8" s="4">
        <v>-2846.92</v>
      </c>
      <c r="M8" s="4">
        <v>-2846.92</v>
      </c>
      <c r="N8" s="4" t="s">
        <v>47</v>
      </c>
      <c r="O8" s="4" t="s">
        <v>32</v>
      </c>
      <c r="P8" s="4" t="s">
        <v>33</v>
      </c>
      <c r="Q8" s="4">
        <v>0</v>
      </c>
      <c r="R8" s="7">
        <v>45228.0000115741</v>
      </c>
      <c r="S8" s="6">
        <v>45324</v>
      </c>
      <c r="T8" s="4" t="s">
        <v>34</v>
      </c>
      <c r="U8" s="4">
        <v>-2846.92</v>
      </c>
      <c r="V8" s="4">
        <v>0</v>
      </c>
      <c r="W8" s="4">
        <v>0</v>
      </c>
      <c r="X8" s="4" t="s">
        <v>48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45319</v>
      </c>
      <c r="G9" s="6">
        <v>45321</v>
      </c>
      <c r="H9" s="4">
        <v>1</v>
      </c>
      <c r="I9" s="4">
        <v>2</v>
      </c>
      <c r="J9" s="4">
        <v>2</v>
      </c>
      <c r="K9" s="4" t="s">
        <v>30</v>
      </c>
      <c r="L9" s="4">
        <v>3083.28</v>
      </c>
      <c r="M9" s="4">
        <v>3083.28</v>
      </c>
      <c r="N9" s="4" t="s">
        <v>64</v>
      </c>
      <c r="O9" s="4" t="s">
        <v>32</v>
      </c>
      <c r="P9" s="4" t="s">
        <v>33</v>
      </c>
      <c r="Q9" s="4">
        <v>0</v>
      </c>
      <c r="R9" s="7">
        <v>45240.0000115741</v>
      </c>
      <c r="S9" s="6">
        <v>45324</v>
      </c>
      <c r="T9" s="4" t="s">
        <v>34</v>
      </c>
      <c r="U9" s="4">
        <v>3083.28</v>
      </c>
      <c r="V9" s="4">
        <v>0</v>
      </c>
      <c r="W9" s="4">
        <v>0</v>
      </c>
      <c r="X9" s="4" t="s">
        <v>65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45318</v>
      </c>
      <c r="G10" s="6">
        <v>45321</v>
      </c>
      <c r="H10" s="4">
        <v>1</v>
      </c>
      <c r="I10" s="4">
        <v>3</v>
      </c>
      <c r="J10" s="4">
        <v>3</v>
      </c>
      <c r="K10" s="4" t="s">
        <v>30</v>
      </c>
      <c r="L10" s="4">
        <v>553.85</v>
      </c>
      <c r="M10" s="4">
        <v>553.85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45250.0000115741</v>
      </c>
      <c r="S10" s="6">
        <v>45324</v>
      </c>
      <c r="T10" s="4" t="s">
        <v>34</v>
      </c>
      <c r="U10" s="4">
        <v>553.85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45317</v>
      </c>
      <c r="G11" s="6">
        <v>45321</v>
      </c>
      <c r="H11" s="4">
        <v>3</v>
      </c>
      <c r="I11" s="4">
        <v>4</v>
      </c>
      <c r="J11" s="4">
        <v>12</v>
      </c>
      <c r="K11" s="4" t="s">
        <v>30</v>
      </c>
      <c r="L11" s="4">
        <v>8811.96</v>
      </c>
      <c r="M11" s="4">
        <v>8811.96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45296.0000115741</v>
      </c>
      <c r="S11" s="6">
        <v>45324</v>
      </c>
      <c r="T11" s="4" t="s">
        <v>34</v>
      </c>
      <c r="U11" s="4">
        <v>8811.96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45320</v>
      </c>
      <c r="G12" s="6">
        <v>45321</v>
      </c>
      <c r="H12" s="4">
        <v>2</v>
      </c>
      <c r="I12" s="4">
        <v>1</v>
      </c>
      <c r="J12" s="4">
        <v>2</v>
      </c>
      <c r="K12" s="4" t="s">
        <v>30</v>
      </c>
      <c r="L12" s="4">
        <v>3633.6</v>
      </c>
      <c r="M12" s="4">
        <v>3633.6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45301</v>
      </c>
      <c r="S12" s="6">
        <v>45324</v>
      </c>
      <c r="T12" s="4" t="s">
        <v>34</v>
      </c>
      <c r="U12" s="4">
        <v>3633.6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45320</v>
      </c>
      <c r="G13" s="6">
        <v>45321</v>
      </c>
      <c r="H13" s="4">
        <v>1</v>
      </c>
      <c r="I13" s="4">
        <v>1</v>
      </c>
      <c r="J13" s="4">
        <v>1</v>
      </c>
      <c r="K13" s="4" t="s">
        <v>30</v>
      </c>
      <c r="L13" s="4">
        <v>1816.6</v>
      </c>
      <c r="M13" s="4">
        <v>1816.6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45302</v>
      </c>
      <c r="S13" s="6">
        <v>45324</v>
      </c>
      <c r="T13" s="4" t="s">
        <v>34</v>
      </c>
      <c r="U13" s="4">
        <v>1816.6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78</v>
      </c>
      <c r="E14" s="4" t="s">
        <v>88</v>
      </c>
      <c r="F14" s="6">
        <v>45320</v>
      </c>
      <c r="G14" s="6">
        <v>45321</v>
      </c>
      <c r="H14" s="4">
        <v>1</v>
      </c>
      <c r="I14" s="4">
        <v>1</v>
      </c>
      <c r="J14" s="4">
        <v>1</v>
      </c>
      <c r="K14" s="4" t="s">
        <v>30</v>
      </c>
      <c r="L14" s="4">
        <v>2181.72</v>
      </c>
      <c r="M14" s="4">
        <v>2181.72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45304</v>
      </c>
      <c r="S14" s="6">
        <v>45324</v>
      </c>
      <c r="T14" s="4" t="s">
        <v>34</v>
      </c>
      <c r="U14" s="4">
        <v>2181.72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79</v>
      </c>
      <c r="F15" s="6">
        <v>45318</v>
      </c>
      <c r="G15" s="6">
        <v>45321</v>
      </c>
      <c r="H15" s="4">
        <v>2</v>
      </c>
      <c r="I15" s="4">
        <v>3</v>
      </c>
      <c r="J15" s="4">
        <v>6</v>
      </c>
      <c r="K15" s="4" t="s">
        <v>30</v>
      </c>
      <c r="L15" s="4">
        <v>2158.42</v>
      </c>
      <c r="M15" s="4">
        <v>2158.42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45306.0000115741</v>
      </c>
      <c r="S15" s="6">
        <v>45324</v>
      </c>
      <c r="T15" s="4" t="s">
        <v>34</v>
      </c>
      <c r="U15" s="4">
        <v>2158.42</v>
      </c>
      <c r="V15" s="4">
        <v>0</v>
      </c>
      <c r="W15" s="4">
        <v>0</v>
      </c>
      <c r="X15" s="4" t="s">
        <v>95</v>
      </c>
      <c r="Y15" s="4" t="s">
        <v>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C2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hidden="1" spans="1:9">
      <c r="A2" s="5">
        <v>999224841077698</v>
      </c>
      <c r="B2" s="6">
        <v>45319</v>
      </c>
      <c r="C2" s="6">
        <v>45321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999226661221722</v>
      </c>
      <c r="B3" s="6">
        <v>45317</v>
      </c>
      <c r="C3" s="6">
        <v>45321</v>
      </c>
      <c r="D3" s="4">
        <v>2266.68</v>
      </c>
      <c r="E3" s="4" t="str">
        <f>VLOOKUP(A3,HOP!A:L,12,0)</f>
        <v>2266.68</v>
      </c>
      <c r="F3" s="4" t="str">
        <f>VLOOKUP(A3,HOP!A:C,3,0)</f>
        <v>3894135</v>
      </c>
      <c r="G3" s="4">
        <f t="shared" ref="G3:G13" si="0">D3-E3</f>
        <v>0</v>
      </c>
      <c r="H3" s="4" t="str">
        <f t="shared" ref="H3:H13" si="1">$H$1&amp;F3</f>
        <v>，3894135</v>
      </c>
      <c r="I3" s="4" t="str">
        <f>VLOOKUP(A3,HOP!A:U,21,0)</f>
        <v>直连</v>
      </c>
    </row>
    <row r="4" s="4" customFormat="1" hidden="1" spans="1:9">
      <c r="A4" s="5">
        <v>999228217248906</v>
      </c>
      <c r="B4" s="6">
        <v>45317</v>
      </c>
      <c r="C4" s="6">
        <v>45321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999228265585881</v>
      </c>
      <c r="B5" s="6">
        <v>45318</v>
      </c>
      <c r="C5" s="6">
        <v>45321</v>
      </c>
      <c r="D5" s="4">
        <v>929.7</v>
      </c>
      <c r="E5" s="4" t="str">
        <f>VLOOKUP(A5,HOP!A:L,12,0)</f>
        <v>929.70</v>
      </c>
      <c r="F5" s="4" t="str">
        <f>VLOOKUP(A5,HOP!A:C,3,0)</f>
        <v>4168155</v>
      </c>
      <c r="G5" s="4">
        <f t="shared" si="0"/>
        <v>0</v>
      </c>
      <c r="H5" s="4" t="str">
        <f t="shared" si="1"/>
        <v>，4168155</v>
      </c>
      <c r="I5" s="4" t="str">
        <f>VLOOKUP(A5,HOP!A:U,21,0)</f>
        <v>直连</v>
      </c>
    </row>
    <row r="6" s="4" customFormat="1" hidden="1" spans="1:9">
      <c r="A6" s="5">
        <v>999228296460941</v>
      </c>
      <c r="B6" s="6">
        <v>45316</v>
      </c>
      <c r="C6" s="6">
        <v>45321</v>
      </c>
      <c r="D6" s="4">
        <v>15142.05</v>
      </c>
      <c r="E6" s="4" t="str">
        <f>VLOOKUP(A6,HOP!A:L,12,0)</f>
        <v>15142.05</v>
      </c>
      <c r="F6" s="4" t="str">
        <f>VLOOKUP(A6,HOP!A:C,3,0)</f>
        <v>4183294</v>
      </c>
      <c r="G6" s="4">
        <f t="shared" si="0"/>
        <v>0</v>
      </c>
      <c r="H6" s="4" t="str">
        <f t="shared" si="1"/>
        <v>，4183294</v>
      </c>
      <c r="I6" s="4" t="str">
        <f>VLOOKUP(A6,HOP!A:U,21,0)</f>
        <v>直连</v>
      </c>
    </row>
    <row r="7" s="4" customFormat="1" hidden="1" spans="1:9">
      <c r="A7" s="5">
        <v>999228394092957</v>
      </c>
      <c r="B7" s="6">
        <v>45319</v>
      </c>
      <c r="C7" s="6">
        <v>45321</v>
      </c>
      <c r="D7" s="4">
        <v>3083.28</v>
      </c>
      <c r="E7" s="4">
        <v>3083.28</v>
      </c>
      <c r="F7" s="4" t="str">
        <f>VLOOKUP(A7,HOP!A:C,3,0)</f>
        <v>4226827</v>
      </c>
      <c r="G7" s="4">
        <f t="shared" si="0"/>
        <v>0</v>
      </c>
      <c r="H7" s="4" t="str">
        <f t="shared" si="1"/>
        <v>，4226827</v>
      </c>
      <c r="I7" s="4" t="str">
        <f>VLOOKUP(A7,HOP!A:U,21,0)</f>
        <v>直连</v>
      </c>
    </row>
    <row r="8" s="4" customFormat="1" hidden="1" spans="1:9">
      <c r="A8" s="5">
        <v>999228552741866</v>
      </c>
      <c r="B8" s="6">
        <v>45318</v>
      </c>
      <c r="C8" s="6">
        <v>45321</v>
      </c>
      <c r="D8" s="4">
        <v>553.85</v>
      </c>
      <c r="E8" s="4" t="str">
        <f>VLOOKUP(A8,HOP!A:L,12,0)</f>
        <v>553.85</v>
      </c>
      <c r="F8" s="4" t="str">
        <f>VLOOKUP(A8,HOP!A:C,3,0)</f>
        <v>4278995</v>
      </c>
      <c r="G8" s="4">
        <f t="shared" si="0"/>
        <v>0</v>
      </c>
      <c r="H8" s="4" t="str">
        <f t="shared" si="1"/>
        <v>，4278995</v>
      </c>
      <c r="I8" s="4" t="str">
        <f>VLOOKUP(A8,HOP!A:U,21,0)</f>
        <v>直连</v>
      </c>
    </row>
    <row r="9" s="4" customFormat="1" hidden="1" spans="1:9">
      <c r="A9" s="5">
        <v>999229479228848</v>
      </c>
      <c r="B9" s="6">
        <v>45317</v>
      </c>
      <c r="C9" s="6">
        <v>45321</v>
      </c>
      <c r="D9" s="4">
        <v>8811.96</v>
      </c>
      <c r="E9" s="4" t="str">
        <f>VLOOKUP(A9,HOP!A:L,12,0)</f>
        <v>8811.96</v>
      </c>
      <c r="F9" s="4" t="str">
        <f>VLOOKUP(A9,HOP!A:C,3,0)</f>
        <v>4548256</v>
      </c>
      <c r="G9" s="4">
        <f t="shared" si="0"/>
        <v>0</v>
      </c>
      <c r="H9" s="4" t="str">
        <f t="shared" si="1"/>
        <v>，4548256</v>
      </c>
      <c r="I9" s="4" t="str">
        <f>VLOOKUP(A9,HOP!A:U,21,0)</f>
        <v>直采</v>
      </c>
    </row>
    <row r="10" s="4" customFormat="1" hidden="1" spans="1:9">
      <c r="A10" s="5">
        <v>999229590188266</v>
      </c>
      <c r="B10" s="6">
        <v>45320</v>
      </c>
      <c r="C10" s="6">
        <v>45321</v>
      </c>
      <c r="D10" s="4">
        <v>3633.6</v>
      </c>
      <c r="E10" s="4" t="str">
        <f>VLOOKUP(A10,HOP!A:L,12,0)</f>
        <v>3633.60</v>
      </c>
      <c r="F10" s="4" t="str">
        <f>VLOOKUP(A10,HOP!A:C,3,0)</f>
        <v>4575133</v>
      </c>
      <c r="G10" s="4">
        <f t="shared" si="0"/>
        <v>0</v>
      </c>
      <c r="H10" s="4" t="str">
        <f t="shared" si="1"/>
        <v>，4575133</v>
      </c>
      <c r="I10" s="4" t="str">
        <f>VLOOKUP(A10,HOP!A:U,21,0)</f>
        <v>直采</v>
      </c>
    </row>
    <row r="11" s="4" customFormat="1" hidden="1" spans="1:9">
      <c r="A11" s="5">
        <v>999229610836063</v>
      </c>
      <c r="B11" s="6">
        <v>45320</v>
      </c>
      <c r="C11" s="6">
        <v>45321</v>
      </c>
      <c r="D11" s="4">
        <v>1816.6</v>
      </c>
      <c r="E11" s="4" t="str">
        <f>VLOOKUP(A11,HOP!A:L,12,0)</f>
        <v>1816.60</v>
      </c>
      <c r="F11" s="4" t="str">
        <f>VLOOKUP(A11,HOP!A:C,3,0)</f>
        <v>4581033</v>
      </c>
      <c r="G11" s="4">
        <f t="shared" si="0"/>
        <v>0</v>
      </c>
      <c r="H11" s="4" t="str">
        <f t="shared" si="1"/>
        <v>，4581033</v>
      </c>
      <c r="I11" s="4" t="str">
        <f>VLOOKUP(A11,HOP!A:U,21,0)</f>
        <v>直采</v>
      </c>
    </row>
    <row r="12" s="4" customFormat="1" hidden="1" spans="1:9">
      <c r="A12" s="5">
        <v>999229691031566</v>
      </c>
      <c r="B12" s="6">
        <v>45320</v>
      </c>
      <c r="C12" s="6">
        <v>45321</v>
      </c>
      <c r="D12" s="4">
        <v>2181.72</v>
      </c>
      <c r="E12" s="4" t="str">
        <f>VLOOKUP(A12,HOP!A:L,12,0)</f>
        <v>2181.72</v>
      </c>
      <c r="F12" s="4" t="str">
        <f>VLOOKUP(A12,HOP!A:C,3,0)</f>
        <v>4591218</v>
      </c>
      <c r="G12" s="4">
        <f t="shared" si="0"/>
        <v>0</v>
      </c>
      <c r="H12" s="4" t="str">
        <f t="shared" si="1"/>
        <v>，4591218</v>
      </c>
      <c r="I12" s="4" t="str">
        <f>VLOOKUP(A12,HOP!A:U,21,0)</f>
        <v>直采</v>
      </c>
    </row>
    <row r="13" s="4" customFormat="1" spans="1:9">
      <c r="A13" s="5">
        <v>999229739433805</v>
      </c>
      <c r="B13" s="6">
        <v>45318</v>
      </c>
      <c r="C13" s="6">
        <v>45321</v>
      </c>
      <c r="D13" s="4">
        <v>2158.42</v>
      </c>
      <c r="E13" s="4" t="str">
        <f>VLOOKUP(A13,HOP!A:L,12,0)</f>
        <v>2158.44</v>
      </c>
      <c r="F13" s="4" t="str">
        <f>VLOOKUP(A13,HOP!A:C,3,0)</f>
        <v>4598853</v>
      </c>
      <c r="G13" s="4">
        <f t="shared" si="0"/>
        <v>-0.0199999999999818</v>
      </c>
      <c r="H13" s="4" t="str">
        <f t="shared" si="1"/>
        <v>，4598853</v>
      </c>
      <c r="I13" s="4" t="str">
        <f>VLOOKUP(A13,HOP!A:U,21,0)</f>
        <v>直采</v>
      </c>
    </row>
    <row r="15" spans="4:4">
      <c r="D15" s="4">
        <f>SUM(D2:D14)</f>
        <v>40577.86</v>
      </c>
    </row>
    <row r="17" spans="4:4">
      <c r="D17" s="4" t="s">
        <v>98</v>
      </c>
    </row>
    <row r="20" spans="1:3">
      <c r="A20" s="4" t="s">
        <v>99</v>
      </c>
      <c r="C20" s="4">
        <v>18602.3</v>
      </c>
    </row>
    <row r="21" spans="1:3">
      <c r="A21" s="4" t="s">
        <v>100</v>
      </c>
      <c r="C21" s="4">
        <v>21975.56</v>
      </c>
    </row>
    <row r="22" spans="1:3">
      <c r="A22" s="4" t="s">
        <v>101</v>
      </c>
      <c r="C22" s="4">
        <f>SUBTOTAL(9,C20:C21)</f>
        <v>40577.86</v>
      </c>
    </row>
  </sheetData>
  <autoFilter ref="A1:XFD17">
    <filterColumn colId="3">
      <filters blank="1">
        <filter val="2158.42"/>
        <filter val="2181.72"/>
        <filter val="40577.86 HKD"/>
        <filter val="553.85"/>
        <filter val="15142.05"/>
        <filter val="1816.6"/>
        <filter val="3633.6"/>
        <filter val="40577.86"/>
        <filter val="8811.96"/>
        <filter val="929.7"/>
        <filter val="2266.68"/>
        <filter val="3083.28"/>
      </filters>
    </filterColumn>
    <filterColumn colId="6">
      <filters blank="1"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999226661221722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30</v>
      </c>
      <c r="K2" s="1" t="s">
        <v>129</v>
      </c>
      <c r="L2" s="1" t="s">
        <v>129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 t="s">
        <v>138</v>
      </c>
    </row>
    <row r="3" s="1" customFormat="1" spans="1:22">
      <c r="A3" s="3">
        <v>999228265585881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126</v>
      </c>
      <c r="H3" s="1" t="s">
        <v>127</v>
      </c>
      <c r="I3" s="1" t="s">
        <v>144</v>
      </c>
      <c r="J3" s="1" t="s">
        <v>30</v>
      </c>
      <c r="K3" s="1" t="s">
        <v>145</v>
      </c>
      <c r="L3" s="1" t="s">
        <v>145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146</v>
      </c>
      <c r="S3" s="1" t="s">
        <v>135</v>
      </c>
      <c r="T3" s="1" t="s">
        <v>136</v>
      </c>
      <c r="U3" s="1" t="s">
        <v>137</v>
      </c>
      <c r="V3" s="1" t="s">
        <v>147</v>
      </c>
    </row>
    <row r="4" s="1" customFormat="1" spans="1:22">
      <c r="A4" s="3">
        <v>999228296460941</v>
      </c>
      <c r="B4" s="1" t="s">
        <v>148</v>
      </c>
      <c r="C4" s="1" t="s">
        <v>149</v>
      </c>
      <c r="D4" s="1" t="s">
        <v>150</v>
      </c>
      <c r="E4" s="1" t="s">
        <v>151</v>
      </c>
      <c r="F4" s="1" t="s">
        <v>152</v>
      </c>
      <c r="G4" s="1" t="s">
        <v>126</v>
      </c>
      <c r="H4" s="1" t="s">
        <v>127</v>
      </c>
      <c r="I4" s="1" t="s">
        <v>153</v>
      </c>
      <c r="J4" s="1" t="s">
        <v>30</v>
      </c>
      <c r="K4" s="1" t="s">
        <v>154</v>
      </c>
      <c r="L4" s="1" t="s">
        <v>154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155</v>
      </c>
      <c r="S4" s="1" t="s">
        <v>135</v>
      </c>
      <c r="T4" s="1" t="s">
        <v>136</v>
      </c>
      <c r="U4" s="1" t="s">
        <v>137</v>
      </c>
      <c r="V4" s="1" t="s">
        <v>138</v>
      </c>
    </row>
    <row r="5" s="1" customFormat="1" spans="1:22">
      <c r="A5" s="3">
        <v>999228394092957</v>
      </c>
      <c r="B5" s="1" t="s">
        <v>156</v>
      </c>
      <c r="C5" s="1" t="s">
        <v>157</v>
      </c>
      <c r="D5" s="1" t="s">
        <v>158</v>
      </c>
      <c r="E5" s="1" t="s">
        <v>159</v>
      </c>
      <c r="F5" s="1" t="s">
        <v>160</v>
      </c>
      <c r="G5" s="1" t="s">
        <v>126</v>
      </c>
      <c r="H5" s="1" t="s">
        <v>127</v>
      </c>
      <c r="I5" s="1" t="s">
        <v>161</v>
      </c>
      <c r="J5" s="1" t="s">
        <v>30</v>
      </c>
      <c r="K5" s="1" t="s">
        <v>162</v>
      </c>
      <c r="L5" s="1" t="s">
        <v>162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163</v>
      </c>
      <c r="S5" s="1" t="s">
        <v>135</v>
      </c>
      <c r="T5" s="1" t="s">
        <v>136</v>
      </c>
      <c r="U5" s="1" t="s">
        <v>137</v>
      </c>
      <c r="V5" s="1" t="s">
        <v>164</v>
      </c>
    </row>
    <row r="6" s="1" customFormat="1" spans="1:22">
      <c r="A6" s="3">
        <v>999228552741866</v>
      </c>
      <c r="B6" s="1" t="s">
        <v>165</v>
      </c>
      <c r="C6" s="1" t="s">
        <v>166</v>
      </c>
      <c r="D6" s="1" t="s">
        <v>167</v>
      </c>
      <c r="E6" s="1" t="s">
        <v>168</v>
      </c>
      <c r="F6" s="1" t="s">
        <v>143</v>
      </c>
      <c r="G6" s="1" t="s">
        <v>126</v>
      </c>
      <c r="H6" s="1" t="s">
        <v>127</v>
      </c>
      <c r="I6" s="1" t="s">
        <v>169</v>
      </c>
      <c r="J6" s="1" t="s">
        <v>30</v>
      </c>
      <c r="K6" s="1" t="s">
        <v>170</v>
      </c>
      <c r="L6" s="1" t="s">
        <v>170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171</v>
      </c>
      <c r="S6" s="1" t="s">
        <v>135</v>
      </c>
      <c r="T6" s="1" t="s">
        <v>136</v>
      </c>
      <c r="U6" s="1" t="s">
        <v>137</v>
      </c>
      <c r="V6" s="1" t="s">
        <v>147</v>
      </c>
    </row>
    <row r="7" s="1" customFormat="1" spans="1:22">
      <c r="A7" s="3">
        <v>999229479228848</v>
      </c>
      <c r="B7" s="1" t="s">
        <v>172</v>
      </c>
      <c r="C7" s="1" t="s">
        <v>173</v>
      </c>
      <c r="D7" s="1" t="s">
        <v>174</v>
      </c>
      <c r="E7" s="1" t="s">
        <v>175</v>
      </c>
      <c r="F7" s="1" t="s">
        <v>125</v>
      </c>
      <c r="G7" s="1" t="s">
        <v>126</v>
      </c>
      <c r="H7" s="1" t="s">
        <v>127</v>
      </c>
      <c r="I7" s="1" t="s">
        <v>176</v>
      </c>
      <c r="J7" s="1" t="s">
        <v>30</v>
      </c>
      <c r="K7" s="1" t="s">
        <v>177</v>
      </c>
      <c r="L7" s="1" t="s">
        <v>177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178</v>
      </c>
      <c r="S7" s="1" t="s">
        <v>135</v>
      </c>
      <c r="T7" s="1" t="s">
        <v>136</v>
      </c>
      <c r="U7" s="1" t="s">
        <v>179</v>
      </c>
      <c r="V7" s="1" t="s">
        <v>147</v>
      </c>
    </row>
    <row r="8" s="1" customFormat="1" spans="1:22">
      <c r="A8" s="3">
        <v>999229590188266</v>
      </c>
      <c r="B8" s="1" t="s">
        <v>180</v>
      </c>
      <c r="C8" s="1" t="s">
        <v>181</v>
      </c>
      <c r="D8" s="1" t="s">
        <v>182</v>
      </c>
      <c r="E8" s="1" t="s">
        <v>183</v>
      </c>
      <c r="F8" s="1" t="s">
        <v>184</v>
      </c>
      <c r="G8" s="1" t="s">
        <v>126</v>
      </c>
      <c r="H8" s="1" t="s">
        <v>127</v>
      </c>
      <c r="I8" s="1" t="s">
        <v>185</v>
      </c>
      <c r="J8" s="1" t="s">
        <v>30</v>
      </c>
      <c r="K8" s="1" t="s">
        <v>186</v>
      </c>
      <c r="L8" s="1" t="s">
        <v>186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187</v>
      </c>
      <c r="S8" s="1" t="s">
        <v>135</v>
      </c>
      <c r="T8" s="1" t="s">
        <v>136</v>
      </c>
      <c r="U8" s="1" t="s">
        <v>179</v>
      </c>
      <c r="V8" s="1" t="s">
        <v>188</v>
      </c>
    </row>
    <row r="9" s="1" customFormat="1" spans="1:22">
      <c r="A9" s="3">
        <v>999229610836063</v>
      </c>
      <c r="B9" s="1" t="s">
        <v>189</v>
      </c>
      <c r="C9" s="1" t="s">
        <v>190</v>
      </c>
      <c r="D9" s="1" t="s">
        <v>182</v>
      </c>
      <c r="E9" s="1" t="s">
        <v>191</v>
      </c>
      <c r="F9" s="1" t="s">
        <v>184</v>
      </c>
      <c r="G9" s="1" t="s">
        <v>126</v>
      </c>
      <c r="H9" s="1" t="s">
        <v>127</v>
      </c>
      <c r="I9" s="1" t="s">
        <v>192</v>
      </c>
      <c r="J9" s="1" t="s">
        <v>30</v>
      </c>
      <c r="K9" s="1" t="s">
        <v>193</v>
      </c>
      <c r="L9" s="1" t="s">
        <v>193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194</v>
      </c>
      <c r="S9" s="1" t="s">
        <v>135</v>
      </c>
      <c r="T9" s="1" t="s">
        <v>136</v>
      </c>
      <c r="U9" s="1" t="s">
        <v>179</v>
      </c>
      <c r="V9" s="1" t="s">
        <v>188</v>
      </c>
    </row>
    <row r="10" s="1" customFormat="1" spans="1:22">
      <c r="A10" s="3">
        <v>999229691031566</v>
      </c>
      <c r="B10" s="1" t="s">
        <v>195</v>
      </c>
      <c r="C10" s="1" t="s">
        <v>196</v>
      </c>
      <c r="D10" s="1" t="s">
        <v>182</v>
      </c>
      <c r="E10" s="1" t="s">
        <v>197</v>
      </c>
      <c r="F10" s="1" t="s">
        <v>184</v>
      </c>
      <c r="G10" s="1" t="s">
        <v>126</v>
      </c>
      <c r="H10" s="1" t="s">
        <v>127</v>
      </c>
      <c r="I10" s="1" t="s">
        <v>198</v>
      </c>
      <c r="J10" s="1" t="s">
        <v>30</v>
      </c>
      <c r="K10" s="1" t="s">
        <v>199</v>
      </c>
      <c r="L10" s="1" t="s">
        <v>199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133</v>
      </c>
      <c r="R10" s="1" t="s">
        <v>200</v>
      </c>
      <c r="S10" s="1" t="s">
        <v>135</v>
      </c>
      <c r="T10" s="1" t="s">
        <v>136</v>
      </c>
      <c r="U10" s="1" t="s">
        <v>179</v>
      </c>
      <c r="V10" s="1" t="s">
        <v>188</v>
      </c>
    </row>
    <row r="11" s="1" customFormat="1" spans="1:22">
      <c r="A11" s="3">
        <v>999229739433805</v>
      </c>
      <c r="B11" s="1" t="s">
        <v>201</v>
      </c>
      <c r="C11" s="1" t="s">
        <v>202</v>
      </c>
      <c r="D11" s="1" t="s">
        <v>203</v>
      </c>
      <c r="E11" s="1" t="s">
        <v>204</v>
      </c>
      <c r="F11" s="1" t="s">
        <v>143</v>
      </c>
      <c r="G11" s="1" t="s">
        <v>126</v>
      </c>
      <c r="H11" s="1" t="s">
        <v>127</v>
      </c>
      <c r="I11" s="1" t="s">
        <v>205</v>
      </c>
      <c r="J11" s="1" t="s">
        <v>30</v>
      </c>
      <c r="K11" s="1" t="s">
        <v>206</v>
      </c>
      <c r="L11" s="1" t="s">
        <v>206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133</v>
      </c>
      <c r="R11" s="1" t="s">
        <v>207</v>
      </c>
      <c r="S11" s="1" t="s">
        <v>135</v>
      </c>
      <c r="T11" s="1" t="s">
        <v>136</v>
      </c>
      <c r="U11" s="1" t="s">
        <v>179</v>
      </c>
      <c r="V11" s="1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2024-02-02T01:48:57Z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AED7ACBC95EB428D9FB9DB085166C04A_12</vt:lpwstr>
  </property>
</Properties>
</file>