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<sst xmlns="http://schemas.openxmlformats.org/spreadsheetml/2006/main" count="758" uniqueCount="314">
  <si>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</si>
  <si>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</si>
  <si>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</si>
  <si>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</si>
  <si>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</si>
  <si>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</si>
  <si>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</si>
  <si>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</si>
  <si>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</si>
  <si>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</si>
  <si>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</si>
  <si>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</si>
  <si>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</si>
  <si>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</si>
  <si>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</si>
  <si>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</si>
  <si>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</si>
  <si>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</si>
  <si>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</si>
  <si>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</si>
  <si>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</si>
  <si>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</si>
  <si>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</si>
  <si>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</si>
  <si>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</si>
  <si>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999225088298998	</t>
  </si>
  <si>
    <t>Ctrip</t>
  </si>
  <si>
    <t>正常</t>
  </si>
  <si>
    <t>[旭川]旭川站前永安国际酒店(Hotel Wing International Asahikawa Ekimae)(77364196)</t>
  </si>
  <si>
    <t>高级双床房（禁烟）&lt;2人入住&gt;&lt;早餐&gt;</t>
  </si>
  <si>
    <t>HKD</t>
  </si>
  <si>
    <t>HUANG/HUIFEN</t>
  </si>
  <si>
    <t>CA13030240203HKD</t>
  </si>
  <si>
    <t>未提现</t>
  </si>
  <si>
    <t>携程开票</t>
  </si>
  <si>
    <t xml:space="preserve">3583876	</t>
  </si>
  <si>
    <t xml:space="preserve">T_39838646	</t>
  </si>
  <si>
    <t xml:space="preserve">999225514551743	</t>
  </si>
  <si>
    <t>[芽庄]亚伦酒店(Aaron Hotel)(55299410)</t>
  </si>
  <si>
    <t>高级城景房&lt;2人入住&gt;&lt;早餐&gt;</t>
  </si>
  <si>
    <t>LEELANAPAKAS/NATTHAPONG,PHUMHIRAN/THIPPAWAN,SAEJIANG/MATHANA</t>
  </si>
  <si>
    <t xml:space="preserve">3670416	</t>
  </si>
  <si>
    <t xml:space="preserve">	</t>
  </si>
  <si>
    <t xml:space="preserve">999225612674389	</t>
  </si>
  <si>
    <t>[新加坡]新加坡悦乐雅柏酒店 - 远东集团(Village Hotel Albert Court by Far East Hospitality)(55346083)</t>
  </si>
  <si>
    <t>高级房&lt;2人入住&gt;</t>
  </si>
  <si>
    <t>Zhang/Lingli,Zhang/Rui</t>
  </si>
  <si>
    <t xml:space="preserve">3690397	</t>
  </si>
  <si>
    <t>取消</t>
  </si>
  <si>
    <t xml:space="preserve">999225613932269	</t>
  </si>
  <si>
    <t>ZHANG/RUI,ZHANG/LINGLI</t>
  </si>
  <si>
    <t xml:space="preserve">3690748	</t>
  </si>
  <si>
    <t xml:space="preserve">302075342	</t>
  </si>
  <si>
    <t xml:space="preserve">999226346898132	</t>
  </si>
  <si>
    <t>[法兰克福]玛丽蒂姆法兰克福酒店(Maritim Hotel Frankfurt)(55270625)</t>
  </si>
  <si>
    <t>经典双床间&lt;2人入住&gt;&lt;不退款&gt;</t>
  </si>
  <si>
    <t>CHIRASIRITHAM/CHAYAN,CHIRASIRITHAM/PRAPAT</t>
  </si>
  <si>
    <t xml:space="preserve">3835311	</t>
  </si>
  <si>
    <t xml:space="preserve">136781854	</t>
  </si>
  <si>
    <t xml:space="preserve">999227188175772	</t>
  </si>
  <si>
    <t>[仁川]仁川君悦大酒店(Grand Hyatt Incheon)(89918362)</t>
  </si>
  <si>
    <t>豪华双床房&lt;2人入住&gt;</t>
  </si>
  <si>
    <t>JU/HYEONSU</t>
  </si>
  <si>
    <t xml:space="preserve">4019916	</t>
  </si>
  <si>
    <t xml:space="preserve">999228254034087	</t>
  </si>
  <si>
    <t>[拉普拉普]皇宫水上乐园度假村(Jpark Island Resort &amp; Waterpark Cebu)(109329158)</t>
  </si>
  <si>
    <t>豪华房&lt;2人入住&gt;&lt;不退款&gt;&lt;早餐&gt;</t>
  </si>
  <si>
    <t>LEE/CHAEEUN</t>
  </si>
  <si>
    <t xml:space="preserve">271-1465352	</t>
  </si>
  <si>
    <t xml:space="preserve">999228278668887	</t>
  </si>
  <si>
    <t>[巴厘岛]普拉玛沙努尔海滩巴厘岛酒店(Prama Sanur Beach Bali)(55312404)</t>
  </si>
  <si>
    <t>高级双床房&lt;2人入住&gt;&lt;早餐&gt;</t>
  </si>
  <si>
    <t>JI/YOUNGEUN</t>
  </si>
  <si>
    <t xml:space="preserve">4174660	</t>
  </si>
  <si>
    <t xml:space="preserve">230500000028212	</t>
  </si>
  <si>
    <t xml:space="preserve">999228291717434	</t>
  </si>
  <si>
    <t>[芭堤雅]芭堤雅百思通酒店(Beston Pattaya)(55254058)</t>
  </si>
  <si>
    <t>Singh/Harjeet,Singh/Harjeet,Singh/Harjeet,Singh/Harjeet</t>
  </si>
  <si>
    <t xml:space="preserve">4180112	</t>
  </si>
  <si>
    <t xml:space="preserve">999228361626937	</t>
  </si>
  <si>
    <t>Shin/Minju</t>
  </si>
  <si>
    <t xml:space="preserve">4214232	</t>
  </si>
  <si>
    <t xml:space="preserve">999228436225226	</t>
  </si>
  <si>
    <t>[曼谷]新暹罗河畔酒店(New Siam Riverside)(55745278)</t>
  </si>
  <si>
    <t>高级房&lt;2人入住&gt;&lt;早餐&gt;</t>
  </si>
  <si>
    <t>Hanski/Aphirom</t>
  </si>
  <si>
    <t xml:space="preserve">4238958	</t>
  </si>
  <si>
    <t xml:space="preserve">48342	</t>
  </si>
  <si>
    <t xml:space="preserve">999228498533061	</t>
  </si>
  <si>
    <t>[因特拉肯]摩尔库尔酒店-西站小屋(Hotel Merkur - West Station)(114257777)</t>
  </si>
  <si>
    <t>双床房&lt;2人入住&gt;&lt;早餐&gt;</t>
  </si>
  <si>
    <t>HEO/JUNGMI</t>
  </si>
  <si>
    <t xml:space="preserve">4265576	</t>
  </si>
  <si>
    <t xml:space="preserve">999228521719753	</t>
  </si>
  <si>
    <t>[罗马]国王酒店(Hotel King)(55920191)</t>
  </si>
  <si>
    <t>大床房&lt;2人入住&gt;&lt;早餐&gt;</t>
  </si>
  <si>
    <t>leyton/sergio,leyton/sergio</t>
  </si>
  <si>
    <t xml:space="preserve">4271205	</t>
  </si>
  <si>
    <t xml:space="preserve">2023/9290	</t>
  </si>
  <si>
    <t xml:space="preserve">999228547460170	</t>
  </si>
  <si>
    <t>[曼谷]曼谷柏悦酒店(Park Hyatt Bangkok)(55451711)</t>
  </si>
  <si>
    <t>豪华特大床房&lt;2人入住&gt;&lt;早餐&gt;</t>
  </si>
  <si>
    <t>SHIH/CHIALING</t>
  </si>
  <si>
    <t xml:space="preserve">4278054	</t>
  </si>
  <si>
    <t xml:space="preserve">47925067	</t>
  </si>
  <si>
    <t xml:space="preserve">999229445493622	</t>
  </si>
  <si>
    <t>[新加坡]樟宜机场皇冠假日酒店  - IHG 旗下酒店(Crowne Plaza Changi Airport, an IHG Hotel)(55280749)</t>
  </si>
  <si>
    <t>宝石翼楼标准特大床房&lt;2人入住&gt;&lt;早餐&gt;</t>
  </si>
  <si>
    <t>Weng/Chunmin</t>
  </si>
  <si>
    <t xml:space="preserve">4515827	</t>
  </si>
  <si>
    <t xml:space="preserve">65718566	</t>
  </si>
  <si>
    <t xml:space="preserve">999229429696944	</t>
  </si>
  <si>
    <t>[普吉岛]普吉岛邦涛的希尔顿花园酒店(Hilton Garden Inn Phuket Bang Tao)(110900480)</t>
  </si>
  <si>
    <t>甄选双床房（带阳台）&lt;2人入住&gt;&lt;早餐&gt;</t>
  </si>
  <si>
    <t>PANG/XUELIN</t>
  </si>
  <si>
    <t xml:space="preserve">4494255	</t>
  </si>
  <si>
    <t xml:space="preserve">3453288056	</t>
  </si>
  <si>
    <t xml:space="preserve">999225484447897	</t>
  </si>
  <si>
    <t>[新加坡]新加坡悦乐雅柏酒店(Village Hotel Albert Court by Far East Hospitality)(55346083)</t>
  </si>
  <si>
    <t>WANG/RUI,LIU/SIYI</t>
  </si>
  <si>
    <t xml:space="preserve">3665304	</t>
  </si>
  <si>
    <t xml:space="preserve">361525757	</t>
  </si>
  <si>
    <t xml:space="preserve">999229932517416	</t>
  </si>
  <si>
    <t>宝石翼楼标准特大床房&lt;2人入住&gt;&lt;不退款&gt;</t>
  </si>
  <si>
    <t>Liu/Boyang</t>
  </si>
  <si>
    <t xml:space="preserve">4646795	</t>
  </si>
  <si>
    <t xml:space="preserve">25428270	</t>
  </si>
  <si>
    <t xml:space="preserve">999229936428904	</t>
  </si>
  <si>
    <t>[吉隆坡]吉隆坡市中心智选假日酒店(Holiday Inn Express Kuala Lumpur City Centre, an IHG Hotel)(55337198)</t>
  </si>
  <si>
    <t>标准房&lt;2人入住&gt;&lt;不退款&gt;</t>
  </si>
  <si>
    <t>DELEON/KHRIZA</t>
  </si>
  <si>
    <t xml:space="preserve">4648853	</t>
  </si>
  <si>
    <t xml:space="preserve">422730	</t>
  </si>
  <si>
    <t xml:space="preserve">999229948178204	</t>
  </si>
  <si>
    <t>宝石翼楼标准特大床房&lt;2人入住&gt;&lt;不退款&gt;&lt;早餐&gt;</t>
  </si>
  <si>
    <t>Li/Taiyang</t>
  </si>
  <si>
    <t xml:space="preserve">4651482	</t>
  </si>
  <si>
    <t xml:space="preserve">81215517	</t>
  </si>
  <si>
    <t xml:space="preserve">999229991618091	</t>
  </si>
  <si>
    <t>LI/DONGJIAN</t>
  </si>
  <si>
    <t xml:space="preserve">4652633	</t>
  </si>
  <si>
    <t xml:space="preserve">23451104	</t>
  </si>
  <si>
    <t xml:space="preserve">999230028983176	</t>
  </si>
  <si>
    <t>[西哈努克城]速卡海滩度假村(Sokha Beach Resort)(56140400)</t>
  </si>
  <si>
    <t>索卡别墅&lt;2人入住&gt;&lt;不退款&gt;&lt;早餐&gt;</t>
  </si>
  <si>
    <t>THEA/SAMPHORS</t>
  </si>
  <si>
    <t xml:space="preserve">4664238	</t>
  </si>
  <si>
    <t xml:space="preserve">39685789	</t>
  </si>
  <si>
    <t>，</t>
  </si>
  <si>
    <t>49456.07 HKD</t>
  </si>
  <si>
    <t>A240203101916481</t>
  </si>
  <si>
    <t>A240203101944481</t>
  </si>
  <si>
    <t>总计：49456.07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</si>
  <si>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</si>
  <si>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</si>
  <si>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</si>
  <si>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</si>
  <si>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</si>
  <si>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</si>
  <si>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</si>
  <si>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</si>
  <si>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</si>
  <si>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</si>
  <si>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</si>
  <si>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</si>
  <si>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</si>
  <si>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</si>
  <si>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</si>
  <si>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</si>
  <si>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</si>
  <si>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</si>
  <si>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</si>
  <si>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2023-07-21</t>
  </si>
  <si>
    <t>3665304</t>
  </si>
  <si>
    <t>新加坡悦乐雅柏酒店(SG Clean)</t>
  </si>
  <si>
    <t>WANG RUI,LIU SIYI</t>
  </si>
  <si>
    <t>2024-01-29</t>
  </si>
  <si>
    <t>2024-01-31</t>
  </si>
  <si>
    <t>退房日周结</t>
  </si>
  <si>
    <t>1627.66</t>
  </si>
  <si>
    <t>1766.32</t>
  </si>
  <si>
    <t>0</t>
  </si>
  <si>
    <t>0.00</t>
  </si>
  <si>
    <t>携程汇智国际直连</t>
  </si>
  <si>
    <t>925</t>
  </si>
  <si>
    <t>2023-07-21 14:20:09</t>
  </si>
  <si>
    <t>否</t>
  </si>
  <si>
    <t>汇智国际旅游发展有限公司</t>
  </si>
  <si>
    <t>直连</t>
  </si>
  <si>
    <t>新加坡</t>
  </si>
  <si>
    <t>2023-07-22</t>
  </si>
  <si>
    <t>3670416</t>
  </si>
  <si>
    <t>亚伦酒店</t>
  </si>
  <si>
    <t>LEELANAPAKAS NATTHAPONG,PHUMHIRAN THIPPAWAN,SAEJIANG MATHANA</t>
  </si>
  <si>
    <t>598.46</t>
  </si>
  <si>
    <t>649.44</t>
  </si>
  <si>
    <t>2023-07-22 17:27:04</t>
  </si>
  <si>
    <t>越南</t>
  </si>
  <si>
    <t>2023-07-27</t>
  </si>
  <si>
    <t>3690748</t>
  </si>
  <si>
    <t>ZHANG RUI,ZHANG LINGLI</t>
  </si>
  <si>
    <t>1624.03</t>
  </si>
  <si>
    <t>1767.56</t>
  </si>
  <si>
    <t>2023-07-27 06:16:28</t>
  </si>
  <si>
    <t>2023-08-25</t>
  </si>
  <si>
    <t>3835311</t>
  </si>
  <si>
    <t xml:space="preserve">玛丽蒂姆法兰克福酒店  </t>
  </si>
  <si>
    <t>CHIRASIRITHAM CHAYAN,CHIRASIRITHAM PRAPAT</t>
  </si>
  <si>
    <t>2024-01-25</t>
  </si>
  <si>
    <t>15892.78</t>
  </si>
  <si>
    <t>17079.83</t>
  </si>
  <si>
    <t>2023-08-25 18:40:16</t>
  </si>
  <si>
    <t>德国</t>
  </si>
  <si>
    <t>2023-10-31</t>
  </si>
  <si>
    <t>4163196</t>
  </si>
  <si>
    <t>皇宫水上乐园度假村</t>
  </si>
  <si>
    <t>LEE CHAEEUN</t>
  </si>
  <si>
    <t>2642.26</t>
  </si>
  <si>
    <t>2820.52</t>
  </si>
  <si>
    <t>2023-10-31 14:00:08</t>
  </si>
  <si>
    <t>菲律宾</t>
  </si>
  <si>
    <t>2023-11-02</t>
  </si>
  <si>
    <t>4174660</t>
  </si>
  <si>
    <t>普拉玛沙努尔海滩巴厘岛酒店</t>
  </si>
  <si>
    <t>JI YOUNGEUN</t>
  </si>
  <si>
    <t>2024-01-27</t>
  </si>
  <si>
    <t>1966.72</t>
  </si>
  <si>
    <t>2098.28</t>
  </si>
  <si>
    <t>2023-11-02 10:03:27</t>
  </si>
  <si>
    <t>印度尼西亚</t>
  </si>
  <si>
    <t>4180112</t>
  </si>
  <si>
    <t>芭堤雅百思通酒店  (SHA Extra Plus)</t>
  </si>
  <si>
    <t>Singh Harjeet,Singh Harjeet,Singh Harjeet,Singh Harjeet</t>
  </si>
  <si>
    <t>1079.54</t>
  </si>
  <si>
    <t>1151.76</t>
  </si>
  <si>
    <t>2023-11-02 23:20:00</t>
  </si>
  <si>
    <t>泰国</t>
  </si>
  <si>
    <t>2023-11-08</t>
  </si>
  <si>
    <t>4214232</t>
  </si>
  <si>
    <t>Shin Minju</t>
  </si>
  <si>
    <t>2680.69</t>
  </si>
  <si>
    <t>2873.50</t>
  </si>
  <si>
    <t>2023-11-08 10:32:33</t>
  </si>
  <si>
    <t>2023-11-12</t>
  </si>
  <si>
    <t>4238958</t>
  </si>
  <si>
    <t>新暹罗河滨酒店</t>
  </si>
  <si>
    <t>Hanski Aphirom</t>
  </si>
  <si>
    <t>1159.44</t>
  </si>
  <si>
    <t>1239.64</t>
  </si>
  <si>
    <t>2023-11-12 02:31:36</t>
  </si>
  <si>
    <t>2023-11-16</t>
  </si>
  <si>
    <t>4265576</t>
  </si>
  <si>
    <t>因特拉肯默克酒店</t>
  </si>
  <si>
    <t>HEO JUNGMI</t>
  </si>
  <si>
    <t>2024-01-30</t>
  </si>
  <si>
    <t>919.40</t>
  </si>
  <si>
    <t>988.39</t>
  </si>
  <si>
    <t>2023-11-16 14:22:14</t>
  </si>
  <si>
    <t>瑞士</t>
  </si>
  <si>
    <t>2023-11-18</t>
  </si>
  <si>
    <t>4271205</t>
  </si>
  <si>
    <t>国王酒店</t>
  </si>
  <si>
    <t>leyton sergio,leyton sergio</t>
  </si>
  <si>
    <t>1768.91</t>
  </si>
  <si>
    <t>1907.80</t>
  </si>
  <si>
    <t>2023-11-18 01:21:29</t>
  </si>
  <si>
    <t>意大利</t>
  </si>
  <si>
    <t>2023-11-20</t>
  </si>
  <si>
    <t>4278054</t>
  </si>
  <si>
    <t>曼谷柏悦酒店</t>
  </si>
  <si>
    <t>SHIH CHIALING</t>
  </si>
  <si>
    <t>5216.00</t>
  </si>
  <si>
    <t>5621.90</t>
  </si>
  <si>
    <t>2023-11-21 22:58:13</t>
  </si>
  <si>
    <t>直采</t>
  </si>
  <si>
    <t>2023-12-26</t>
  </si>
  <si>
    <t>4494255</t>
  </si>
  <si>
    <t>普吉岛邦涛的希尔顿花园酒店 (SHA Extra Plus)</t>
  </si>
  <si>
    <t>PANG XUELIN</t>
  </si>
  <si>
    <t>2024-01-28</t>
  </si>
  <si>
    <t>2570.99</t>
  </si>
  <si>
    <t>2808.60</t>
  </si>
  <si>
    <t>2023-12-26 12:21:26</t>
  </si>
  <si>
    <t>2024-01-26</t>
  </si>
  <si>
    <t>4646795</t>
  </si>
  <si>
    <t>新加坡樟宜机场皇冠假日酒店</t>
  </si>
  <si>
    <t>Liu Boyang</t>
  </si>
  <si>
    <t>1577.00</t>
  </si>
  <si>
    <t>1718.61</t>
  </si>
  <si>
    <t>2024-01-29 00:39:09</t>
  </si>
  <si>
    <t>4648853</t>
  </si>
  <si>
    <t>吉隆坡市中心智选假日酒店</t>
  </si>
  <si>
    <t>DELEON KHRIZA</t>
  </si>
  <si>
    <t>636.00</t>
  </si>
  <si>
    <t>691.38</t>
  </si>
  <si>
    <t>2024-01-28 14:47:56</t>
  </si>
  <si>
    <t>马来西亚</t>
  </si>
  <si>
    <t>4651482</t>
  </si>
  <si>
    <t>Li Taiyang</t>
  </si>
  <si>
    <t>1789.00</t>
  </si>
  <si>
    <t>1943.30</t>
  </si>
  <si>
    <t>2024-01-29 00:41:45</t>
  </si>
  <si>
    <t>4652633</t>
  </si>
  <si>
    <t>LI DONGJIAN</t>
  </si>
  <si>
    <t>1627.00</t>
  </si>
  <si>
    <t>1767.33</t>
  </si>
  <si>
    <t>2024-01-29 00:43:00</t>
  </si>
  <si>
    <t>4664238</t>
  </si>
  <si>
    <t>圣卡海滩度假村</t>
  </si>
  <si>
    <t>THEA SAMPHORS</t>
  </si>
  <si>
    <t>1120.00</t>
  </si>
  <si>
    <t>1216.07</t>
  </si>
  <si>
    <t>2024-01-30 13:17:46</t>
  </si>
  <si>
    <t>柬埔寨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</si>
</sst>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15</xdr:col>
      <xdr:colOff>9525</xdr:colOff>
      <xdr:row>64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14950"/>
          <a:ext cx="10810875" cy="4810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45320</v>
      </c>
      <c r="G2" s="6">
        <v>45322</v>
      </c>
      <c r="H2" s="4">
        <v>1</v>
      </c>
      <c r="I2" s="4">
        <v>2</v>
      </c>
      <c r="J2" s="4">
        <v>2</v>
      </c>
      <c r="K2" s="4" t="s">
        <v>30</v>
      </c>
      <c r="L2" s="4">
        <v>854.04</v>
      </c>
      <c r="M2" s="4">
        <v>854.04</v>
      </c>
      <c r="N2" s="4" t="s">
        <v>31</v>
      </c>
      <c r="O2" s="4" t="s">
        <v>32</v>
      </c>
      <c r="P2" s="4" t="s">
        <v>33</v>
      </c>
      <c r="Q2" s="4">
        <v>0</v>
      </c>
      <c r="R2" s="7">
        <v>45109.0000115741</v>
      </c>
      <c r="S2" s="6">
        <v>45325</v>
      </c>
      <c r="T2" s="4" t="s">
        <v>34</v>
      </c>
      <c r="U2" s="4">
        <v>854.04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45320</v>
      </c>
      <c r="G3" s="6">
        <v>45322</v>
      </c>
      <c r="H3" s="4">
        <v>2</v>
      </c>
      <c r="I3" s="4">
        <v>2</v>
      </c>
      <c r="J3" s="4">
        <v>4</v>
      </c>
      <c r="K3" s="4" t="s">
        <v>30</v>
      </c>
      <c r="L3" s="4">
        <v>649.44</v>
      </c>
      <c r="M3" s="4">
        <v>649.44</v>
      </c>
      <c r="N3" s="4" t="s">
        <v>40</v>
      </c>
      <c r="O3" s="4" t="s">
        <v>32</v>
      </c>
      <c r="P3" s="4" t="s">
        <v>33</v>
      </c>
      <c r="Q3" s="4">
        <v>0</v>
      </c>
      <c r="R3" s="7">
        <v>45129</v>
      </c>
      <c r="S3" s="6">
        <v>45325</v>
      </c>
      <c r="T3" s="4" t="s">
        <v>34</v>
      </c>
      <c r="U3" s="4">
        <v>649.44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45320</v>
      </c>
      <c r="G4" s="6">
        <v>45322</v>
      </c>
      <c r="H4" s="4">
        <v>1</v>
      </c>
      <c r="I4" s="4">
        <v>2</v>
      </c>
      <c r="J4" s="4">
        <v>2</v>
      </c>
      <c r="K4" s="4" t="s">
        <v>30</v>
      </c>
      <c r="L4" s="4">
        <v>1764.74</v>
      </c>
      <c r="M4" s="4">
        <v>1764.74</v>
      </c>
      <c r="N4" s="4" t="s">
        <v>46</v>
      </c>
      <c r="O4" s="4" t="s">
        <v>32</v>
      </c>
      <c r="P4" s="4" t="s">
        <v>33</v>
      </c>
      <c r="Q4" s="4">
        <v>0</v>
      </c>
      <c r="R4" s="7">
        <v>45134.0000115741</v>
      </c>
      <c r="S4" s="6">
        <v>45325</v>
      </c>
      <c r="T4" s="4" t="s">
        <v>34</v>
      </c>
      <c r="U4" s="4">
        <v>1764.74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43</v>
      </c>
      <c r="B5" s="4" t="s">
        <v>26</v>
      </c>
      <c r="C5" s="4" t="s">
        <v>48</v>
      </c>
      <c r="D5" s="4" t="s">
        <v>44</v>
      </c>
      <c r="E5" s="4" t="s">
        <v>45</v>
      </c>
      <c r="F5" s="6">
        <v>45320</v>
      </c>
      <c r="G5" s="6">
        <v>45322</v>
      </c>
      <c r="H5" s="4">
        <v>1</v>
      </c>
      <c r="I5" s="4">
        <v>2</v>
      </c>
      <c r="J5" s="4">
        <v>2</v>
      </c>
      <c r="K5" s="4" t="s">
        <v>30</v>
      </c>
      <c r="L5" s="4">
        <v>-1764.74</v>
      </c>
      <c r="M5" s="4">
        <v>-1764.74</v>
      </c>
      <c r="N5" s="4" t="s">
        <v>46</v>
      </c>
      <c r="O5" s="4" t="s">
        <v>32</v>
      </c>
      <c r="P5" s="4" t="s">
        <v>33</v>
      </c>
      <c r="Q5" s="4">
        <v>0</v>
      </c>
      <c r="R5" s="7">
        <v>45134.0000115741</v>
      </c>
      <c r="S5" s="6">
        <v>45325</v>
      </c>
      <c r="T5" s="4" t="s">
        <v>34</v>
      </c>
      <c r="U5" s="4">
        <v>-1764.74</v>
      </c>
      <c r="V5" s="4">
        <v>0</v>
      </c>
      <c r="W5" s="4">
        <v>0</v>
      </c>
      <c r="X5" s="4" t="s">
        <v>47</v>
      </c>
      <c r="Y5" s="4" t="s">
        <v>42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44</v>
      </c>
      <c r="E6" s="4" t="s">
        <v>45</v>
      </c>
      <c r="F6" s="6">
        <v>45320</v>
      </c>
      <c r="G6" s="6">
        <v>45322</v>
      </c>
      <c r="H6" s="4">
        <v>1</v>
      </c>
      <c r="I6" s="4">
        <v>2</v>
      </c>
      <c r="J6" s="4">
        <v>2</v>
      </c>
      <c r="K6" s="4" t="s">
        <v>30</v>
      </c>
      <c r="L6" s="4">
        <v>1764.74</v>
      </c>
      <c r="M6" s="4">
        <v>1764.74</v>
      </c>
      <c r="N6" s="4" t="s">
        <v>50</v>
      </c>
      <c r="O6" s="4" t="s">
        <v>32</v>
      </c>
      <c r="P6" s="4" t="s">
        <v>33</v>
      </c>
      <c r="Q6" s="4">
        <v>0</v>
      </c>
      <c r="R6" s="7">
        <v>45134</v>
      </c>
      <c r="S6" s="6">
        <v>45325</v>
      </c>
      <c r="T6" s="4" t="s">
        <v>34</v>
      </c>
      <c r="U6" s="4">
        <v>1764.74</v>
      </c>
      <c r="V6" s="4">
        <v>0</v>
      </c>
      <c r="W6" s="4">
        <v>0</v>
      </c>
      <c r="X6" s="4" t="s">
        <v>51</v>
      </c>
      <c r="Y6" s="4" t="s">
        <v>52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45316</v>
      </c>
      <c r="G7" s="6">
        <v>45322</v>
      </c>
      <c r="H7" s="4">
        <v>1</v>
      </c>
      <c r="I7" s="4">
        <v>6</v>
      </c>
      <c r="J7" s="4">
        <v>6</v>
      </c>
      <c r="K7" s="4" t="s">
        <v>30</v>
      </c>
      <c r="L7" s="4">
        <v>17079.83</v>
      </c>
      <c r="M7" s="4">
        <v>17079.83</v>
      </c>
      <c r="N7" s="4" t="s">
        <v>56</v>
      </c>
      <c r="O7" s="4" t="s">
        <v>32</v>
      </c>
      <c r="P7" s="4" t="s">
        <v>33</v>
      </c>
      <c r="Q7" s="4">
        <v>0</v>
      </c>
      <c r="R7" s="7">
        <v>45163</v>
      </c>
      <c r="S7" s="6">
        <v>45325</v>
      </c>
      <c r="T7" s="4" t="s">
        <v>34</v>
      </c>
      <c r="U7" s="4">
        <v>17079.83</v>
      </c>
      <c r="V7" s="4">
        <v>0</v>
      </c>
      <c r="W7" s="4">
        <v>0</v>
      </c>
      <c r="X7" s="4" t="s">
        <v>57</v>
      </c>
      <c r="Y7" s="4" t="s">
        <v>58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45321</v>
      </c>
      <c r="G8" s="6">
        <v>45322</v>
      </c>
      <c r="H8" s="4">
        <v>1</v>
      </c>
      <c r="I8" s="4">
        <v>1</v>
      </c>
      <c r="J8" s="4">
        <v>1</v>
      </c>
      <c r="K8" s="4" t="s">
        <v>30</v>
      </c>
      <c r="L8" s="4">
        <v>1122.38</v>
      </c>
      <c r="M8" s="4">
        <v>1122.38</v>
      </c>
      <c r="N8" s="4" t="s">
        <v>62</v>
      </c>
      <c r="O8" s="4" t="s">
        <v>32</v>
      </c>
      <c r="P8" s="4" t="s">
        <v>33</v>
      </c>
      <c r="Q8" s="4">
        <v>0</v>
      </c>
      <c r="R8" s="7">
        <v>45203</v>
      </c>
      <c r="S8" s="6">
        <v>45325</v>
      </c>
      <c r="T8" s="4" t="s">
        <v>34</v>
      </c>
      <c r="U8" s="4">
        <v>1122.38</v>
      </c>
      <c r="V8" s="4">
        <v>0</v>
      </c>
      <c r="W8" s="4">
        <v>0</v>
      </c>
      <c r="X8" s="4" t="s">
        <v>63</v>
      </c>
      <c r="Y8" s="4" t="s">
        <v>42</v>
      </c>
    </row>
    <row r="9" s="4" customFormat="1" spans="1:25">
      <c r="A9" s="4" t="s">
        <v>59</v>
      </c>
      <c r="B9" s="4" t="s">
        <v>26</v>
      </c>
      <c r="C9" s="4" t="s">
        <v>48</v>
      </c>
      <c r="D9" s="4" t="s">
        <v>60</v>
      </c>
      <c r="E9" s="4" t="s">
        <v>61</v>
      </c>
      <c r="F9" s="6">
        <v>45321</v>
      </c>
      <c r="G9" s="6">
        <v>45322</v>
      </c>
      <c r="H9" s="4">
        <v>1</v>
      </c>
      <c r="I9" s="4">
        <v>1</v>
      </c>
      <c r="J9" s="4">
        <v>1</v>
      </c>
      <c r="K9" s="4" t="s">
        <v>30</v>
      </c>
      <c r="L9" s="4">
        <v>-1122.38</v>
      </c>
      <c r="M9" s="4">
        <v>-1122.38</v>
      </c>
      <c r="N9" s="4" t="s">
        <v>62</v>
      </c>
      <c r="O9" s="4" t="s">
        <v>32</v>
      </c>
      <c r="P9" s="4" t="s">
        <v>33</v>
      </c>
      <c r="Q9" s="4">
        <v>0</v>
      </c>
      <c r="R9" s="7">
        <v>45203</v>
      </c>
      <c r="S9" s="6">
        <v>45325</v>
      </c>
      <c r="T9" s="4" t="s">
        <v>34</v>
      </c>
      <c r="U9" s="4">
        <v>-1122.38</v>
      </c>
      <c r="V9" s="4">
        <v>0</v>
      </c>
      <c r="W9" s="4">
        <v>0</v>
      </c>
      <c r="X9" s="4" t="s">
        <v>63</v>
      </c>
      <c r="Y9" s="4" t="s">
        <v>42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65</v>
      </c>
      <c r="E10" s="4" t="s">
        <v>66</v>
      </c>
      <c r="F10" s="6">
        <v>45320</v>
      </c>
      <c r="G10" s="6">
        <v>45322</v>
      </c>
      <c r="H10" s="4">
        <v>1</v>
      </c>
      <c r="I10" s="4">
        <v>2</v>
      </c>
      <c r="J10" s="4">
        <v>2</v>
      </c>
      <c r="K10" s="4" t="s">
        <v>30</v>
      </c>
      <c r="L10" s="4">
        <v>2820.52</v>
      </c>
      <c r="M10" s="4">
        <v>2820.52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45230</v>
      </c>
      <c r="S10" s="6">
        <v>45325</v>
      </c>
      <c r="T10" s="4" t="s">
        <v>34</v>
      </c>
      <c r="U10" s="4">
        <v>2820.52</v>
      </c>
      <c r="V10" s="4">
        <v>0</v>
      </c>
      <c r="W10" s="4">
        <v>0</v>
      </c>
      <c r="X10" s="4" t="s">
        <v>42</v>
      </c>
      <c r="Y10" s="4" t="s">
        <v>68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70</v>
      </c>
      <c r="E11" s="4" t="s">
        <v>71</v>
      </c>
      <c r="F11" s="6">
        <v>45318</v>
      </c>
      <c r="G11" s="6">
        <v>45322</v>
      </c>
      <c r="H11" s="4">
        <v>1</v>
      </c>
      <c r="I11" s="4">
        <v>4</v>
      </c>
      <c r="J11" s="4">
        <v>4</v>
      </c>
      <c r="K11" s="4" t="s">
        <v>30</v>
      </c>
      <c r="L11" s="4">
        <v>2098.28</v>
      </c>
      <c r="M11" s="4">
        <v>2098.28</v>
      </c>
      <c r="N11" s="4" t="s">
        <v>72</v>
      </c>
      <c r="O11" s="4" t="s">
        <v>32</v>
      </c>
      <c r="P11" s="4" t="s">
        <v>33</v>
      </c>
      <c r="Q11" s="4">
        <v>0</v>
      </c>
      <c r="R11" s="7">
        <v>45232.0000115741</v>
      </c>
      <c r="S11" s="6">
        <v>45325</v>
      </c>
      <c r="T11" s="4" t="s">
        <v>34</v>
      </c>
      <c r="U11" s="4">
        <v>2098.28</v>
      </c>
      <c r="V11" s="4">
        <v>0</v>
      </c>
      <c r="W11" s="4">
        <v>0</v>
      </c>
      <c r="X11" s="4" t="s">
        <v>73</v>
      </c>
      <c r="Y11" s="4" t="s">
        <v>74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76</v>
      </c>
      <c r="E12" s="4" t="s">
        <v>45</v>
      </c>
      <c r="F12" s="6">
        <v>45318</v>
      </c>
      <c r="G12" s="6">
        <v>45322</v>
      </c>
      <c r="H12" s="4">
        <v>2</v>
      </c>
      <c r="I12" s="4">
        <v>4</v>
      </c>
      <c r="J12" s="4">
        <v>8</v>
      </c>
      <c r="K12" s="4" t="s">
        <v>30</v>
      </c>
      <c r="L12" s="4">
        <v>1151.76</v>
      </c>
      <c r="M12" s="4">
        <v>1151.76</v>
      </c>
      <c r="N12" s="4" t="s">
        <v>77</v>
      </c>
      <c r="O12" s="4" t="s">
        <v>32</v>
      </c>
      <c r="P12" s="4" t="s">
        <v>33</v>
      </c>
      <c r="Q12" s="4">
        <v>0</v>
      </c>
      <c r="R12" s="7">
        <v>45232</v>
      </c>
      <c r="S12" s="6">
        <v>45325</v>
      </c>
      <c r="T12" s="4" t="s">
        <v>34</v>
      </c>
      <c r="U12" s="4">
        <v>1151.76</v>
      </c>
      <c r="V12" s="4">
        <v>0</v>
      </c>
      <c r="W12" s="4">
        <v>0</v>
      </c>
      <c r="X12" s="4" t="s">
        <v>78</v>
      </c>
      <c r="Y12" s="4" t="s">
        <v>42</v>
      </c>
    </row>
    <row r="13" s="4" customFormat="1" spans="1:25">
      <c r="A13" s="4" t="s">
        <v>25</v>
      </c>
      <c r="B13" s="4" t="s">
        <v>26</v>
      </c>
      <c r="C13" s="4" t="s">
        <v>48</v>
      </c>
      <c r="D13" s="4" t="s">
        <v>28</v>
      </c>
      <c r="E13" s="4" t="s">
        <v>29</v>
      </c>
      <c r="F13" s="6">
        <v>45320</v>
      </c>
      <c r="G13" s="6">
        <v>45322</v>
      </c>
      <c r="H13" s="4">
        <v>1</v>
      </c>
      <c r="I13" s="4">
        <v>2</v>
      </c>
      <c r="J13" s="4">
        <v>2</v>
      </c>
      <c r="K13" s="4" t="s">
        <v>30</v>
      </c>
      <c r="L13" s="4">
        <v>-854.04</v>
      </c>
      <c r="M13" s="4">
        <v>-854.04</v>
      </c>
      <c r="N13" s="4" t="s">
        <v>31</v>
      </c>
      <c r="O13" s="4" t="s">
        <v>32</v>
      </c>
      <c r="P13" s="4" t="s">
        <v>33</v>
      </c>
      <c r="Q13" s="4">
        <v>0</v>
      </c>
      <c r="R13" s="7">
        <v>45109.0000115741</v>
      </c>
      <c r="S13" s="6">
        <v>45325</v>
      </c>
      <c r="T13" s="4" t="s">
        <v>34</v>
      </c>
      <c r="U13" s="4">
        <v>-854.04</v>
      </c>
      <c r="V13" s="4">
        <v>0</v>
      </c>
      <c r="W13" s="4">
        <v>0</v>
      </c>
      <c r="X13" s="4" t="s">
        <v>35</v>
      </c>
      <c r="Y13" s="4" t="s">
        <v>36</v>
      </c>
    </row>
    <row r="14" s="4" customFormat="1" spans="1:25">
      <c r="A14" s="4" t="s">
        <v>79</v>
      </c>
      <c r="B14" s="4" t="s">
        <v>26</v>
      </c>
      <c r="C14" s="4" t="s">
        <v>27</v>
      </c>
      <c r="D14" s="4" t="s">
        <v>65</v>
      </c>
      <c r="E14" s="4" t="s">
        <v>66</v>
      </c>
      <c r="F14" s="6">
        <v>45320</v>
      </c>
      <c r="G14" s="6">
        <v>45322</v>
      </c>
      <c r="H14" s="4">
        <v>1</v>
      </c>
      <c r="I14" s="4">
        <v>2</v>
      </c>
      <c r="J14" s="4">
        <v>2</v>
      </c>
      <c r="K14" s="4" t="s">
        <v>30</v>
      </c>
      <c r="L14" s="4">
        <v>2873.5</v>
      </c>
      <c r="M14" s="4">
        <v>2873.5</v>
      </c>
      <c r="N14" s="4" t="s">
        <v>80</v>
      </c>
      <c r="O14" s="4" t="s">
        <v>32</v>
      </c>
      <c r="P14" s="4" t="s">
        <v>33</v>
      </c>
      <c r="Q14" s="4">
        <v>0</v>
      </c>
      <c r="R14" s="7">
        <v>45238.0000115741</v>
      </c>
      <c r="S14" s="6">
        <v>45325</v>
      </c>
      <c r="T14" s="4" t="s">
        <v>34</v>
      </c>
      <c r="U14" s="4">
        <v>2873.5</v>
      </c>
      <c r="V14" s="4">
        <v>0</v>
      </c>
      <c r="W14" s="4">
        <v>0</v>
      </c>
      <c r="X14" s="4" t="s">
        <v>81</v>
      </c>
      <c r="Y14" s="4" t="s">
        <v>42</v>
      </c>
    </row>
    <row r="15" s="4" customFormat="1" spans="1:25">
      <c r="A15" s="4" t="s">
        <v>82</v>
      </c>
      <c r="B15" s="4" t="s">
        <v>26</v>
      </c>
      <c r="C15" s="4" t="s">
        <v>27</v>
      </c>
      <c r="D15" s="4" t="s">
        <v>83</v>
      </c>
      <c r="E15" s="4" t="s">
        <v>84</v>
      </c>
      <c r="F15" s="6">
        <v>45318</v>
      </c>
      <c r="G15" s="6">
        <v>45322</v>
      </c>
      <c r="H15" s="4">
        <v>1</v>
      </c>
      <c r="I15" s="4">
        <v>4</v>
      </c>
      <c r="J15" s="4">
        <v>4</v>
      </c>
      <c r="K15" s="4" t="s">
        <v>30</v>
      </c>
      <c r="L15" s="4">
        <v>1239.64</v>
      </c>
      <c r="M15" s="4">
        <v>1239.64</v>
      </c>
      <c r="N15" s="4" t="s">
        <v>85</v>
      </c>
      <c r="O15" s="4" t="s">
        <v>32</v>
      </c>
      <c r="P15" s="4" t="s">
        <v>33</v>
      </c>
      <c r="Q15" s="4">
        <v>0</v>
      </c>
      <c r="R15" s="7">
        <v>45242</v>
      </c>
      <c r="S15" s="6">
        <v>45325</v>
      </c>
      <c r="T15" s="4" t="s">
        <v>34</v>
      </c>
      <c r="U15" s="4">
        <v>1239.64</v>
      </c>
      <c r="V15" s="4">
        <v>0</v>
      </c>
      <c r="W15" s="4">
        <v>0</v>
      </c>
      <c r="X15" s="4" t="s">
        <v>86</v>
      </c>
      <c r="Y15" s="4" t="s">
        <v>87</v>
      </c>
    </row>
    <row r="16" s="4" customFormat="1" spans="1:25">
      <c r="A16" s="4" t="s">
        <v>88</v>
      </c>
      <c r="B16" s="4" t="s">
        <v>26</v>
      </c>
      <c r="C16" s="4" t="s">
        <v>27</v>
      </c>
      <c r="D16" s="4" t="s">
        <v>89</v>
      </c>
      <c r="E16" s="4" t="s">
        <v>90</v>
      </c>
      <c r="F16" s="6">
        <v>45321</v>
      </c>
      <c r="G16" s="6">
        <v>45322</v>
      </c>
      <c r="H16" s="4">
        <v>1</v>
      </c>
      <c r="I16" s="4">
        <v>1</v>
      </c>
      <c r="J16" s="4">
        <v>1</v>
      </c>
      <c r="K16" s="4" t="s">
        <v>30</v>
      </c>
      <c r="L16" s="4">
        <v>986.49</v>
      </c>
      <c r="M16" s="4">
        <v>986.49</v>
      </c>
      <c r="N16" s="4" t="s">
        <v>91</v>
      </c>
      <c r="O16" s="4" t="s">
        <v>32</v>
      </c>
      <c r="P16" s="4" t="s">
        <v>33</v>
      </c>
      <c r="Q16" s="4">
        <v>0</v>
      </c>
      <c r="R16" s="7">
        <v>45246.0000115741</v>
      </c>
      <c r="S16" s="6">
        <v>45325</v>
      </c>
      <c r="T16" s="4" t="s">
        <v>34</v>
      </c>
      <c r="U16" s="4">
        <v>986.49</v>
      </c>
      <c r="V16" s="4">
        <v>0</v>
      </c>
      <c r="W16" s="4">
        <v>0</v>
      </c>
      <c r="X16" s="4" t="s">
        <v>92</v>
      </c>
      <c r="Y16" s="4" t="s">
        <v>42</v>
      </c>
    </row>
    <row r="17" s="4" customFormat="1" spans="1:25">
      <c r="A17" s="4" t="s">
        <v>93</v>
      </c>
      <c r="B17" s="4" t="s">
        <v>26</v>
      </c>
      <c r="C17" s="4" t="s">
        <v>27</v>
      </c>
      <c r="D17" s="4" t="s">
        <v>94</v>
      </c>
      <c r="E17" s="4" t="s">
        <v>95</v>
      </c>
      <c r="F17" s="6">
        <v>45318</v>
      </c>
      <c r="G17" s="6">
        <v>45322</v>
      </c>
      <c r="H17" s="4">
        <v>1</v>
      </c>
      <c r="I17" s="4">
        <v>4</v>
      </c>
      <c r="J17" s="4">
        <v>4</v>
      </c>
      <c r="K17" s="4" t="s">
        <v>30</v>
      </c>
      <c r="L17" s="4">
        <v>1907.8</v>
      </c>
      <c r="M17" s="4">
        <v>1907.8</v>
      </c>
      <c r="N17" s="4" t="s">
        <v>96</v>
      </c>
      <c r="O17" s="4" t="s">
        <v>32</v>
      </c>
      <c r="P17" s="4" t="s">
        <v>33</v>
      </c>
      <c r="Q17" s="4">
        <v>0</v>
      </c>
      <c r="R17" s="7">
        <v>45248</v>
      </c>
      <c r="S17" s="6">
        <v>45325</v>
      </c>
      <c r="T17" s="4" t="s">
        <v>34</v>
      </c>
      <c r="U17" s="4">
        <v>1907.8</v>
      </c>
      <c r="V17" s="4">
        <v>0</v>
      </c>
      <c r="W17" s="4">
        <v>0</v>
      </c>
      <c r="X17" s="4" t="s">
        <v>97</v>
      </c>
      <c r="Y17" s="4" t="s">
        <v>98</v>
      </c>
    </row>
    <row r="18" s="4" customFormat="1" spans="1:25">
      <c r="A18" s="4" t="s">
        <v>99</v>
      </c>
      <c r="B18" s="4" t="s">
        <v>26</v>
      </c>
      <c r="C18" s="4" t="s">
        <v>27</v>
      </c>
      <c r="D18" s="4" t="s">
        <v>100</v>
      </c>
      <c r="E18" s="4" t="s">
        <v>101</v>
      </c>
      <c r="F18" s="6">
        <v>45320</v>
      </c>
      <c r="G18" s="6">
        <v>45322</v>
      </c>
      <c r="H18" s="4">
        <v>1</v>
      </c>
      <c r="I18" s="4">
        <v>2</v>
      </c>
      <c r="J18" s="4">
        <v>2</v>
      </c>
      <c r="K18" s="4" t="s">
        <v>30</v>
      </c>
      <c r="L18" s="4">
        <v>5621.9</v>
      </c>
      <c r="M18" s="4">
        <v>5621.9</v>
      </c>
      <c r="N18" s="4" t="s">
        <v>102</v>
      </c>
      <c r="O18" s="4" t="s">
        <v>32</v>
      </c>
      <c r="P18" s="4" t="s">
        <v>33</v>
      </c>
      <c r="Q18" s="4">
        <v>0</v>
      </c>
      <c r="R18" s="7">
        <v>45250.0000115741</v>
      </c>
      <c r="S18" s="6">
        <v>45325</v>
      </c>
      <c r="T18" s="4" t="s">
        <v>34</v>
      </c>
      <c r="U18" s="4">
        <v>5621.9</v>
      </c>
      <c r="V18" s="4">
        <v>0</v>
      </c>
      <c r="W18" s="4">
        <v>0</v>
      </c>
      <c r="X18" s="4" t="s">
        <v>103</v>
      </c>
      <c r="Y18" s="4" t="s">
        <v>104</v>
      </c>
    </row>
    <row r="19" s="4" customFormat="1" spans="1:25">
      <c r="A19" s="4" t="s">
        <v>37</v>
      </c>
      <c r="B19" s="4" t="s">
        <v>26</v>
      </c>
      <c r="C19" s="4" t="s">
        <v>48</v>
      </c>
      <c r="D19" s="4" t="s">
        <v>38</v>
      </c>
      <c r="E19" s="4" t="s">
        <v>39</v>
      </c>
      <c r="F19" s="6">
        <v>45320</v>
      </c>
      <c r="G19" s="6">
        <v>45322</v>
      </c>
      <c r="H19" s="4">
        <v>2</v>
      </c>
      <c r="I19" s="4">
        <v>2</v>
      </c>
      <c r="J19" s="4">
        <v>4</v>
      </c>
      <c r="K19" s="4" t="s">
        <v>30</v>
      </c>
      <c r="L19" s="4">
        <v>-649.44</v>
      </c>
      <c r="M19" s="4">
        <v>-649.44</v>
      </c>
      <c r="N19" s="4" t="s">
        <v>40</v>
      </c>
      <c r="O19" s="4" t="s">
        <v>32</v>
      </c>
      <c r="P19" s="4" t="s">
        <v>33</v>
      </c>
      <c r="Q19" s="4">
        <v>0</v>
      </c>
      <c r="R19" s="7">
        <v>45129</v>
      </c>
      <c r="S19" s="6">
        <v>45325</v>
      </c>
      <c r="T19" s="4" t="s">
        <v>34</v>
      </c>
      <c r="U19" s="4">
        <v>-649.44</v>
      </c>
      <c r="V19" s="4">
        <v>0</v>
      </c>
      <c r="W19" s="4">
        <v>0</v>
      </c>
      <c r="X19" s="4" t="s">
        <v>41</v>
      </c>
      <c r="Y19" s="4" t="s">
        <v>42</v>
      </c>
    </row>
    <row r="20" s="4" customFormat="1" spans="1:25">
      <c r="A20" s="4" t="s">
        <v>105</v>
      </c>
      <c r="B20" s="4" t="s">
        <v>26</v>
      </c>
      <c r="C20" s="4" t="s">
        <v>27</v>
      </c>
      <c r="D20" s="4" t="s">
        <v>106</v>
      </c>
      <c r="E20" s="4" t="s">
        <v>107</v>
      </c>
      <c r="F20" s="6">
        <v>45321</v>
      </c>
      <c r="G20" s="6">
        <v>45322</v>
      </c>
      <c r="H20" s="4">
        <v>1</v>
      </c>
      <c r="I20" s="4">
        <v>1</v>
      </c>
      <c r="J20" s="4">
        <v>1</v>
      </c>
      <c r="K20" s="4" t="s">
        <v>30</v>
      </c>
      <c r="L20" s="4">
        <v>2456.68</v>
      </c>
      <c r="M20" s="4">
        <v>2456.68</v>
      </c>
      <c r="N20" s="4" t="s">
        <v>108</v>
      </c>
      <c r="O20" s="4" t="s">
        <v>32</v>
      </c>
      <c r="P20" s="4" t="s">
        <v>33</v>
      </c>
      <c r="Q20" s="4">
        <v>0</v>
      </c>
      <c r="R20" s="7">
        <v>45289</v>
      </c>
      <c r="S20" s="6">
        <v>45325</v>
      </c>
      <c r="T20" s="4" t="s">
        <v>34</v>
      </c>
      <c r="U20" s="4">
        <v>2456.68</v>
      </c>
      <c r="V20" s="4">
        <v>0</v>
      </c>
      <c r="W20" s="4">
        <v>0</v>
      </c>
      <c r="X20" s="4" t="s">
        <v>109</v>
      </c>
      <c r="Y20" s="4" t="s">
        <v>110</v>
      </c>
    </row>
    <row r="21" s="4" customFormat="1" spans="1:25">
      <c r="A21" s="4" t="s">
        <v>105</v>
      </c>
      <c r="B21" s="4" t="s">
        <v>26</v>
      </c>
      <c r="C21" s="4" t="s">
        <v>48</v>
      </c>
      <c r="D21" s="4" t="s">
        <v>106</v>
      </c>
      <c r="E21" s="4" t="s">
        <v>107</v>
      </c>
      <c r="F21" s="6">
        <v>45321</v>
      </c>
      <c r="G21" s="6">
        <v>45322</v>
      </c>
      <c r="H21" s="4">
        <v>1</v>
      </c>
      <c r="I21" s="4">
        <v>1</v>
      </c>
      <c r="J21" s="4">
        <v>1</v>
      </c>
      <c r="K21" s="4" t="s">
        <v>30</v>
      </c>
      <c r="L21" s="4">
        <v>-2456.68</v>
      </c>
      <c r="M21" s="4">
        <v>-2456.68</v>
      </c>
      <c r="N21" s="4" t="s">
        <v>108</v>
      </c>
      <c r="O21" s="4" t="s">
        <v>32</v>
      </c>
      <c r="P21" s="4" t="s">
        <v>33</v>
      </c>
      <c r="Q21" s="4">
        <v>0</v>
      </c>
      <c r="R21" s="7">
        <v>45289</v>
      </c>
      <c r="S21" s="6">
        <v>45325</v>
      </c>
      <c r="T21" s="4" t="s">
        <v>34</v>
      </c>
      <c r="U21" s="4">
        <v>-2456.68</v>
      </c>
      <c r="V21" s="4">
        <v>0</v>
      </c>
      <c r="W21" s="4">
        <v>0</v>
      </c>
      <c r="X21" s="4" t="s">
        <v>109</v>
      </c>
      <c r="Y21" s="4" t="s">
        <v>110</v>
      </c>
    </row>
    <row r="22" s="4" customFormat="1" spans="1:25">
      <c r="A22" s="4" t="s">
        <v>111</v>
      </c>
      <c r="B22" s="4" t="s">
        <v>26</v>
      </c>
      <c r="C22" s="4" t="s">
        <v>27</v>
      </c>
      <c r="D22" s="4" t="s">
        <v>112</v>
      </c>
      <c r="E22" s="4" t="s">
        <v>113</v>
      </c>
      <c r="F22" s="6">
        <v>45319</v>
      </c>
      <c r="G22" s="6">
        <v>45322</v>
      </c>
      <c r="H22" s="4">
        <v>1</v>
      </c>
      <c r="I22" s="4">
        <v>3</v>
      </c>
      <c r="J22" s="4">
        <v>3</v>
      </c>
      <c r="K22" s="4" t="s">
        <v>30</v>
      </c>
      <c r="L22" s="4">
        <v>2808.6</v>
      </c>
      <c r="M22" s="4">
        <v>2808.6</v>
      </c>
      <c r="N22" s="4" t="s">
        <v>114</v>
      </c>
      <c r="O22" s="4" t="s">
        <v>32</v>
      </c>
      <c r="P22" s="4" t="s">
        <v>33</v>
      </c>
      <c r="Q22" s="4">
        <v>0</v>
      </c>
      <c r="R22" s="7">
        <v>45286.0000115741</v>
      </c>
      <c r="S22" s="6">
        <v>45325</v>
      </c>
      <c r="T22" s="4" t="s">
        <v>34</v>
      </c>
      <c r="U22" s="4">
        <v>2808.6</v>
      </c>
      <c r="V22" s="4">
        <v>0</v>
      </c>
      <c r="W22" s="4">
        <v>0</v>
      </c>
      <c r="X22" s="4" t="s">
        <v>115</v>
      </c>
      <c r="Y22" s="4" t="s">
        <v>116</v>
      </c>
    </row>
    <row r="23" s="4" customFormat="1" spans="1:25">
      <c r="A23" s="4" t="s">
        <v>117</v>
      </c>
      <c r="B23" s="4" t="s">
        <v>26</v>
      </c>
      <c r="C23" s="4" t="s">
        <v>27</v>
      </c>
      <c r="D23" s="4" t="s">
        <v>118</v>
      </c>
      <c r="E23" s="4" t="s">
        <v>45</v>
      </c>
      <c r="F23" s="6">
        <v>45320</v>
      </c>
      <c r="G23" s="6">
        <v>45322</v>
      </c>
      <c r="H23" s="4">
        <v>1</v>
      </c>
      <c r="I23" s="4">
        <v>2</v>
      </c>
      <c r="J23" s="4">
        <v>2</v>
      </c>
      <c r="K23" s="4" t="s">
        <v>30</v>
      </c>
      <c r="L23" s="4">
        <v>1766.32</v>
      </c>
      <c r="M23" s="4">
        <v>1766.32</v>
      </c>
      <c r="N23" s="4" t="s">
        <v>119</v>
      </c>
      <c r="O23" s="4" t="s">
        <v>32</v>
      </c>
      <c r="P23" s="4" t="s">
        <v>33</v>
      </c>
      <c r="Q23" s="4">
        <v>0</v>
      </c>
      <c r="R23" s="7">
        <v>45128</v>
      </c>
      <c r="S23" s="6">
        <v>45325</v>
      </c>
      <c r="T23" s="4" t="s">
        <v>34</v>
      </c>
      <c r="U23" s="4">
        <v>1766.32</v>
      </c>
      <c r="V23" s="4">
        <v>0</v>
      </c>
      <c r="W23" s="4">
        <v>0</v>
      </c>
      <c r="X23" s="4" t="s">
        <v>120</v>
      </c>
      <c r="Y23" s="4" t="s">
        <v>121</v>
      </c>
    </row>
    <row r="24" s="4" customFormat="1" spans="1:25">
      <c r="A24" s="4" t="s">
        <v>122</v>
      </c>
      <c r="B24" s="4" t="s">
        <v>26</v>
      </c>
      <c r="C24" s="4" t="s">
        <v>27</v>
      </c>
      <c r="D24" s="4" t="s">
        <v>106</v>
      </c>
      <c r="E24" s="4" t="s">
        <v>123</v>
      </c>
      <c r="F24" s="6">
        <v>45321</v>
      </c>
      <c r="G24" s="6">
        <v>45322</v>
      </c>
      <c r="H24" s="4">
        <v>1</v>
      </c>
      <c r="I24" s="4">
        <v>1</v>
      </c>
      <c r="J24" s="4">
        <v>1</v>
      </c>
      <c r="K24" s="4" t="s">
        <v>30</v>
      </c>
      <c r="L24" s="4">
        <v>1718.61</v>
      </c>
      <c r="M24" s="4">
        <v>1718.61</v>
      </c>
      <c r="N24" s="4" t="s">
        <v>124</v>
      </c>
      <c r="O24" s="4" t="s">
        <v>32</v>
      </c>
      <c r="P24" s="4" t="s">
        <v>33</v>
      </c>
      <c r="Q24" s="4">
        <v>0</v>
      </c>
      <c r="R24" s="7">
        <v>45317.0000115741</v>
      </c>
      <c r="S24" s="6">
        <v>45325</v>
      </c>
      <c r="T24" s="4" t="s">
        <v>34</v>
      </c>
      <c r="U24" s="4">
        <v>1718.61</v>
      </c>
      <c r="V24" s="4">
        <v>0</v>
      </c>
      <c r="W24" s="4">
        <v>0</v>
      </c>
      <c r="X24" s="4" t="s">
        <v>125</v>
      </c>
      <c r="Y24" s="4" t="s">
        <v>126</v>
      </c>
    </row>
    <row r="25" s="4" customFormat="1" spans="1:25">
      <c r="A25" s="4" t="s">
        <v>127</v>
      </c>
      <c r="B25" s="4" t="s">
        <v>26</v>
      </c>
      <c r="C25" s="4" t="s">
        <v>27</v>
      </c>
      <c r="D25" s="4" t="s">
        <v>128</v>
      </c>
      <c r="E25" s="4" t="s">
        <v>129</v>
      </c>
      <c r="F25" s="6">
        <v>45320</v>
      </c>
      <c r="G25" s="6">
        <v>45322</v>
      </c>
      <c r="H25" s="4">
        <v>1</v>
      </c>
      <c r="I25" s="4">
        <v>2</v>
      </c>
      <c r="J25" s="4">
        <v>2</v>
      </c>
      <c r="K25" s="4" t="s">
        <v>30</v>
      </c>
      <c r="L25" s="4">
        <v>691.38</v>
      </c>
      <c r="M25" s="4">
        <v>691.38</v>
      </c>
      <c r="N25" s="4" t="s">
        <v>130</v>
      </c>
      <c r="O25" s="4" t="s">
        <v>32</v>
      </c>
      <c r="P25" s="4" t="s">
        <v>33</v>
      </c>
      <c r="Q25" s="4">
        <v>0</v>
      </c>
      <c r="R25" s="7">
        <v>45317.0000115741</v>
      </c>
      <c r="S25" s="6">
        <v>45325</v>
      </c>
      <c r="T25" s="4" t="s">
        <v>34</v>
      </c>
      <c r="U25" s="4">
        <v>691.38</v>
      </c>
      <c r="V25" s="4">
        <v>0</v>
      </c>
      <c r="W25" s="4">
        <v>0</v>
      </c>
      <c r="X25" s="4" t="s">
        <v>131</v>
      </c>
      <c r="Y25" s="4" t="s">
        <v>132</v>
      </c>
    </row>
    <row r="26" s="4" customFormat="1" spans="1:25">
      <c r="A26" s="4" t="s">
        <v>133</v>
      </c>
      <c r="B26" s="4" t="s">
        <v>26</v>
      </c>
      <c r="C26" s="4" t="s">
        <v>27</v>
      </c>
      <c r="D26" s="4" t="s">
        <v>106</v>
      </c>
      <c r="E26" s="4" t="s">
        <v>134</v>
      </c>
      <c r="F26" s="6">
        <v>45321</v>
      </c>
      <c r="G26" s="6">
        <v>45322</v>
      </c>
      <c r="H26" s="4">
        <v>1</v>
      </c>
      <c r="I26" s="4">
        <v>1</v>
      </c>
      <c r="J26" s="4">
        <v>1</v>
      </c>
      <c r="K26" s="4" t="s">
        <v>30</v>
      </c>
      <c r="L26" s="4">
        <v>1943.3</v>
      </c>
      <c r="M26" s="4">
        <v>1943.3</v>
      </c>
      <c r="N26" s="4" t="s">
        <v>135</v>
      </c>
      <c r="O26" s="4" t="s">
        <v>32</v>
      </c>
      <c r="P26" s="4" t="s">
        <v>33</v>
      </c>
      <c r="Q26" s="4">
        <v>0</v>
      </c>
      <c r="R26" s="7">
        <v>45318.0000115741</v>
      </c>
      <c r="S26" s="6">
        <v>45325</v>
      </c>
      <c r="T26" s="4" t="s">
        <v>34</v>
      </c>
      <c r="U26" s="4">
        <v>1943.3</v>
      </c>
      <c r="V26" s="4">
        <v>0</v>
      </c>
      <c r="W26" s="4">
        <v>0</v>
      </c>
      <c r="X26" s="4" t="s">
        <v>136</v>
      </c>
      <c r="Y26" s="4" t="s">
        <v>137</v>
      </c>
    </row>
    <row r="27" s="4" customFormat="1" spans="1:25">
      <c r="A27" s="4" t="s">
        <v>138</v>
      </c>
      <c r="B27" s="4" t="s">
        <v>26</v>
      </c>
      <c r="C27" s="4" t="s">
        <v>27</v>
      </c>
      <c r="D27" s="4" t="s">
        <v>106</v>
      </c>
      <c r="E27" s="4" t="s">
        <v>123</v>
      </c>
      <c r="F27" s="6">
        <v>45321</v>
      </c>
      <c r="G27" s="6">
        <v>45322</v>
      </c>
      <c r="H27" s="4">
        <v>1</v>
      </c>
      <c r="I27" s="4">
        <v>1</v>
      </c>
      <c r="J27" s="4">
        <v>1</v>
      </c>
      <c r="K27" s="4" t="s">
        <v>30</v>
      </c>
      <c r="L27" s="4">
        <v>1767.33</v>
      </c>
      <c r="M27" s="4">
        <v>1767.33</v>
      </c>
      <c r="N27" s="4" t="s">
        <v>139</v>
      </c>
      <c r="O27" s="4" t="s">
        <v>32</v>
      </c>
      <c r="P27" s="4" t="s">
        <v>33</v>
      </c>
      <c r="Q27" s="4">
        <v>0</v>
      </c>
      <c r="R27" s="7">
        <v>45318.0000115741</v>
      </c>
      <c r="S27" s="6">
        <v>45325</v>
      </c>
      <c r="T27" s="4" t="s">
        <v>34</v>
      </c>
      <c r="U27" s="4">
        <v>1767.33</v>
      </c>
      <c r="V27" s="4">
        <v>0</v>
      </c>
      <c r="W27" s="4">
        <v>0</v>
      </c>
      <c r="X27" s="4" t="s">
        <v>140</v>
      </c>
      <c r="Y27" s="4" t="s">
        <v>141</v>
      </c>
    </row>
    <row r="28" s="4" customFormat="1" spans="1:25">
      <c r="A28" s="4" t="s">
        <v>142</v>
      </c>
      <c r="B28" s="4" t="s">
        <v>26</v>
      </c>
      <c r="C28" s="4" t="s">
        <v>27</v>
      </c>
      <c r="D28" s="4" t="s">
        <v>143</v>
      </c>
      <c r="E28" s="4" t="s">
        <v>144</v>
      </c>
      <c r="F28" s="6">
        <v>45321</v>
      </c>
      <c r="G28" s="6">
        <v>45322</v>
      </c>
      <c r="H28" s="4">
        <v>1</v>
      </c>
      <c r="I28" s="4">
        <v>1</v>
      </c>
      <c r="J28" s="4">
        <v>1</v>
      </c>
      <c r="K28" s="4" t="s">
        <v>30</v>
      </c>
      <c r="L28" s="4">
        <v>1216.07</v>
      </c>
      <c r="M28" s="4">
        <v>1216.07</v>
      </c>
      <c r="N28" s="4" t="s">
        <v>145</v>
      </c>
      <c r="O28" s="4" t="s">
        <v>32</v>
      </c>
      <c r="P28" s="4" t="s">
        <v>33</v>
      </c>
      <c r="Q28" s="4">
        <v>0</v>
      </c>
      <c r="R28" s="7">
        <v>45321.0000115741</v>
      </c>
      <c r="S28" s="6">
        <v>45325</v>
      </c>
      <c r="T28" s="4" t="s">
        <v>34</v>
      </c>
      <c r="U28" s="4">
        <v>1216.07</v>
      </c>
      <c r="V28" s="4">
        <v>0</v>
      </c>
      <c r="W28" s="4">
        <v>0</v>
      </c>
      <c r="X28" s="4" t="s">
        <v>146</v>
      </c>
      <c r="Y28" s="4" t="s">
        <v>147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2"/>
  <sheetViews>
    <sheetView tabSelected="1" workbookViewId="0">
      <selection activeCell="A30" sqref="A30:C32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148</v>
      </c>
    </row>
    <row r="2" s="4" customFormat="1" hidden="1" spans="1:9">
      <c r="A2" s="5">
        <v>999225088298998</v>
      </c>
      <c r="B2" s="6">
        <v>45320</v>
      </c>
      <c r="C2" s="6">
        <v>45322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999225514551743</v>
      </c>
      <c r="B3" s="6">
        <v>45320</v>
      </c>
      <c r="C3" s="6">
        <v>45322</v>
      </c>
      <c r="D3" s="4">
        <v>0</v>
      </c>
      <c r="E3" s="4" t="str">
        <f>VLOOKUP(A3,HOP!A:L,12,0)</f>
        <v>649.44</v>
      </c>
      <c r="F3" s="4" t="str">
        <f>VLOOKUP(A3,HOP!A:C,3,0)</f>
        <v>3670416</v>
      </c>
      <c r="G3" s="4">
        <f t="shared" ref="G3:G23" si="0">D3-E3</f>
        <v>-649.44</v>
      </c>
      <c r="H3" s="4" t="str">
        <f t="shared" ref="H3:H23" si="1">$H$1&amp;F3</f>
        <v>，3670416</v>
      </c>
      <c r="I3" s="4" t="str">
        <f>VLOOKUP(A3,HOP!A:U,21,0)</f>
        <v>直连</v>
      </c>
    </row>
    <row r="4" s="4" customFormat="1" hidden="1" spans="1:9">
      <c r="A4" s="5">
        <v>999225612674389</v>
      </c>
      <c r="B4" s="6">
        <v>45320</v>
      </c>
      <c r="C4" s="6">
        <v>45322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999225613932269</v>
      </c>
      <c r="B5" s="6">
        <v>45320</v>
      </c>
      <c r="C5" s="6">
        <v>45322</v>
      </c>
      <c r="D5" s="4">
        <v>1764.74</v>
      </c>
      <c r="E5" s="4">
        <v>1764.74</v>
      </c>
      <c r="F5" s="4" t="str">
        <f>VLOOKUP(A5,HOP!A:C,3,0)</f>
        <v>3690748</v>
      </c>
      <c r="G5" s="4">
        <f t="shared" si="0"/>
        <v>0</v>
      </c>
      <c r="H5" s="4" t="str">
        <f t="shared" si="1"/>
        <v>，3690748</v>
      </c>
      <c r="I5" s="4" t="str">
        <f>VLOOKUP(A5,HOP!A:U,21,0)</f>
        <v>直连</v>
      </c>
    </row>
    <row r="6" s="4" customFormat="1" spans="1:9">
      <c r="A6" s="5">
        <v>999226346898132</v>
      </c>
      <c r="B6" s="6">
        <v>45316</v>
      </c>
      <c r="C6" s="6">
        <v>45322</v>
      </c>
      <c r="D6" s="4">
        <v>17079.83</v>
      </c>
      <c r="E6" s="4" t="str">
        <f>VLOOKUP(A6,HOP!A:L,12,0)</f>
        <v>17079.83</v>
      </c>
      <c r="F6" s="4" t="str">
        <f>VLOOKUP(A6,HOP!A:C,3,0)</f>
        <v>3835311</v>
      </c>
      <c r="G6" s="4">
        <f t="shared" si="0"/>
        <v>0</v>
      </c>
      <c r="H6" s="4" t="str">
        <f t="shared" si="1"/>
        <v>，3835311</v>
      </c>
      <c r="I6" s="4" t="str">
        <f>VLOOKUP(A6,HOP!A:U,21,0)</f>
        <v>直连</v>
      </c>
    </row>
    <row r="7" s="4" customFormat="1" hidden="1" spans="1:9">
      <c r="A7" s="5">
        <v>999227188175772</v>
      </c>
      <c r="B7" s="6">
        <v>45321</v>
      </c>
      <c r="C7" s="6">
        <v>45322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999228254034087</v>
      </c>
      <c r="B8" s="6">
        <v>45320</v>
      </c>
      <c r="C8" s="6">
        <v>45322</v>
      </c>
      <c r="D8" s="4">
        <v>2820.52</v>
      </c>
      <c r="E8" s="4" t="str">
        <f>VLOOKUP(A8,HOP!A:L,12,0)</f>
        <v>2820.52</v>
      </c>
      <c r="F8" s="4" t="str">
        <f>VLOOKUP(A8,HOP!A:C,3,0)</f>
        <v>4163196</v>
      </c>
      <c r="G8" s="4">
        <f t="shared" si="0"/>
        <v>0</v>
      </c>
      <c r="H8" s="4" t="str">
        <f t="shared" si="1"/>
        <v>，4163196</v>
      </c>
      <c r="I8" s="4" t="str">
        <f>VLOOKUP(A8,HOP!A:U,21,0)</f>
        <v>直连</v>
      </c>
    </row>
    <row r="9" s="4" customFormat="1" spans="1:9">
      <c r="A9" s="5">
        <v>999228278668887</v>
      </c>
      <c r="B9" s="6">
        <v>45318</v>
      </c>
      <c r="C9" s="6">
        <v>45322</v>
      </c>
      <c r="D9" s="4">
        <v>2098.28</v>
      </c>
      <c r="E9" s="4" t="str">
        <f>VLOOKUP(A9,HOP!A:L,12,0)</f>
        <v>2098.28</v>
      </c>
      <c r="F9" s="4" t="str">
        <f>VLOOKUP(A9,HOP!A:C,3,0)</f>
        <v>4174660</v>
      </c>
      <c r="G9" s="4">
        <f t="shared" si="0"/>
        <v>0</v>
      </c>
      <c r="H9" s="4" t="str">
        <f t="shared" si="1"/>
        <v>，4174660</v>
      </c>
      <c r="I9" s="4" t="str">
        <f>VLOOKUP(A9,HOP!A:U,21,0)</f>
        <v>直连</v>
      </c>
    </row>
    <row r="10" s="4" customFormat="1" spans="1:9">
      <c r="A10" s="5">
        <v>999228291717434</v>
      </c>
      <c r="B10" s="6">
        <v>45318</v>
      </c>
      <c r="C10" s="6">
        <v>45322</v>
      </c>
      <c r="D10" s="4">
        <v>1151.76</v>
      </c>
      <c r="E10" s="4" t="str">
        <f>VLOOKUP(A10,HOP!A:L,12,0)</f>
        <v>1151.76</v>
      </c>
      <c r="F10" s="4" t="str">
        <f>VLOOKUP(A10,HOP!A:C,3,0)</f>
        <v>4180112</v>
      </c>
      <c r="G10" s="4">
        <f t="shared" si="0"/>
        <v>0</v>
      </c>
      <c r="H10" s="4" t="str">
        <f t="shared" si="1"/>
        <v>，4180112</v>
      </c>
      <c r="I10" s="4" t="str">
        <f>VLOOKUP(A10,HOP!A:U,21,0)</f>
        <v>直连</v>
      </c>
    </row>
    <row r="11" s="4" customFormat="1" spans="1:9">
      <c r="A11" s="5">
        <v>999228361626937</v>
      </c>
      <c r="B11" s="6">
        <v>45320</v>
      </c>
      <c r="C11" s="6">
        <v>45322</v>
      </c>
      <c r="D11" s="4">
        <v>2873.5</v>
      </c>
      <c r="E11" s="4" t="str">
        <f>VLOOKUP(A11,HOP!A:L,12,0)</f>
        <v>2873.50</v>
      </c>
      <c r="F11" s="4" t="str">
        <f>VLOOKUP(A11,HOP!A:C,3,0)</f>
        <v>4214232</v>
      </c>
      <c r="G11" s="4">
        <f t="shared" si="0"/>
        <v>0</v>
      </c>
      <c r="H11" s="4" t="str">
        <f t="shared" si="1"/>
        <v>，4214232</v>
      </c>
      <c r="I11" s="4" t="str">
        <f>VLOOKUP(A11,HOP!A:U,21,0)</f>
        <v>直连</v>
      </c>
    </row>
    <row r="12" s="4" customFormat="1" spans="1:9">
      <c r="A12" s="5">
        <v>999228436225226</v>
      </c>
      <c r="B12" s="6">
        <v>45318</v>
      </c>
      <c r="C12" s="6">
        <v>45322</v>
      </c>
      <c r="D12" s="4">
        <v>1239.64</v>
      </c>
      <c r="E12" s="4" t="str">
        <f>VLOOKUP(A12,HOP!A:L,12,0)</f>
        <v>1239.64</v>
      </c>
      <c r="F12" s="4" t="str">
        <f>VLOOKUP(A12,HOP!A:C,3,0)</f>
        <v>4238958</v>
      </c>
      <c r="G12" s="4">
        <f t="shared" si="0"/>
        <v>0</v>
      </c>
      <c r="H12" s="4" t="str">
        <f t="shared" si="1"/>
        <v>，4238958</v>
      </c>
      <c r="I12" s="4" t="str">
        <f>VLOOKUP(A12,HOP!A:U,21,0)</f>
        <v>直连</v>
      </c>
    </row>
    <row r="13" s="4" customFormat="1" spans="1:9">
      <c r="A13" s="5">
        <v>999228498533061</v>
      </c>
      <c r="B13" s="6">
        <v>45321</v>
      </c>
      <c r="C13" s="6">
        <v>45322</v>
      </c>
      <c r="D13" s="4">
        <v>986.49</v>
      </c>
      <c r="E13" s="4">
        <v>986.49</v>
      </c>
      <c r="F13" s="4" t="str">
        <f>VLOOKUP(A13,HOP!A:C,3,0)</f>
        <v>4265576</v>
      </c>
      <c r="G13" s="4">
        <f t="shared" si="0"/>
        <v>0</v>
      </c>
      <c r="H13" s="4" t="str">
        <f t="shared" si="1"/>
        <v>，4265576</v>
      </c>
      <c r="I13" s="4" t="str">
        <f>VLOOKUP(A13,HOP!A:U,21,0)</f>
        <v>直连</v>
      </c>
    </row>
    <row r="14" s="4" customFormat="1" spans="1:9">
      <c r="A14" s="5">
        <v>999228521719753</v>
      </c>
      <c r="B14" s="6">
        <v>45318</v>
      </c>
      <c r="C14" s="6">
        <v>45322</v>
      </c>
      <c r="D14" s="4">
        <v>1907.8</v>
      </c>
      <c r="E14" s="4" t="str">
        <f>VLOOKUP(A14,HOP!A:L,12,0)</f>
        <v>1907.80</v>
      </c>
      <c r="F14" s="4" t="str">
        <f>VLOOKUP(A14,HOP!A:C,3,0)</f>
        <v>4271205</v>
      </c>
      <c r="G14" s="4">
        <f t="shared" si="0"/>
        <v>0</v>
      </c>
      <c r="H14" s="4" t="str">
        <f t="shared" si="1"/>
        <v>，4271205</v>
      </c>
      <c r="I14" s="4" t="str">
        <f>VLOOKUP(A14,HOP!A:U,21,0)</f>
        <v>直连</v>
      </c>
    </row>
    <row r="15" s="4" customFormat="1" spans="1:9">
      <c r="A15" s="5">
        <v>999228547460170</v>
      </c>
      <c r="B15" s="6">
        <v>45320</v>
      </c>
      <c r="C15" s="6">
        <v>45322</v>
      </c>
      <c r="D15" s="4">
        <v>5621.9</v>
      </c>
      <c r="E15" s="4" t="str">
        <f>VLOOKUP(A15,HOP!A:L,12,0)</f>
        <v>5621.90</v>
      </c>
      <c r="F15" s="4" t="str">
        <f>VLOOKUP(A15,HOP!A:C,3,0)</f>
        <v>4278054</v>
      </c>
      <c r="G15" s="4">
        <f t="shared" si="0"/>
        <v>0</v>
      </c>
      <c r="H15" s="4" t="str">
        <f t="shared" si="1"/>
        <v>，4278054</v>
      </c>
      <c r="I15" s="4" t="str">
        <f>VLOOKUP(A15,HOP!A:U,21,0)</f>
        <v>直采</v>
      </c>
    </row>
    <row r="16" s="4" customFormat="1" hidden="1" spans="1:9">
      <c r="A16" s="5">
        <v>999229445493622</v>
      </c>
      <c r="B16" s="6">
        <v>45321</v>
      </c>
      <c r="C16" s="6">
        <v>45322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999229429696944</v>
      </c>
      <c r="B17" s="6">
        <v>45319</v>
      </c>
      <c r="C17" s="6">
        <v>45322</v>
      </c>
      <c r="D17" s="4">
        <v>2808.6</v>
      </c>
      <c r="E17" s="4" t="str">
        <f>VLOOKUP(A17,HOP!A:L,12,0)</f>
        <v>2808.60</v>
      </c>
      <c r="F17" s="4" t="str">
        <f>VLOOKUP(A17,HOP!A:C,3,0)</f>
        <v>4494255</v>
      </c>
      <c r="G17" s="4">
        <f t="shared" si="0"/>
        <v>0</v>
      </c>
      <c r="H17" s="4" t="str">
        <f t="shared" si="1"/>
        <v>，4494255</v>
      </c>
      <c r="I17" s="4" t="str">
        <f>VLOOKUP(A17,HOP!A:U,21,0)</f>
        <v>直采</v>
      </c>
    </row>
    <row r="18" s="4" customFormat="1" spans="1:9">
      <c r="A18" s="5">
        <v>999225484447897</v>
      </c>
      <c r="B18" s="6">
        <v>45320</v>
      </c>
      <c r="C18" s="6">
        <v>45322</v>
      </c>
      <c r="D18" s="4">
        <v>1766.32</v>
      </c>
      <c r="E18" s="4" t="str">
        <f>VLOOKUP(A18,HOP!A:L,12,0)</f>
        <v>1766.32</v>
      </c>
      <c r="F18" s="4" t="str">
        <f>VLOOKUP(A18,HOP!A:C,3,0)</f>
        <v>3665304</v>
      </c>
      <c r="G18" s="4">
        <f t="shared" si="0"/>
        <v>0</v>
      </c>
      <c r="H18" s="4" t="str">
        <f t="shared" si="1"/>
        <v>，3665304</v>
      </c>
      <c r="I18" s="4" t="str">
        <f>VLOOKUP(A18,HOP!A:U,21,0)</f>
        <v>直连</v>
      </c>
    </row>
    <row r="19" s="4" customFormat="1" spans="1:9">
      <c r="A19" s="5">
        <v>999229932517416</v>
      </c>
      <c r="B19" s="6">
        <v>45321</v>
      </c>
      <c r="C19" s="6">
        <v>45322</v>
      </c>
      <c r="D19" s="4">
        <v>1718.61</v>
      </c>
      <c r="E19" s="4" t="str">
        <f>VLOOKUP(A19,HOP!A:L,12,0)</f>
        <v>1718.61</v>
      </c>
      <c r="F19" s="4" t="str">
        <f>VLOOKUP(A19,HOP!A:C,3,0)</f>
        <v>4646795</v>
      </c>
      <c r="G19" s="4">
        <f t="shared" si="0"/>
        <v>0</v>
      </c>
      <c r="H19" s="4" t="str">
        <f t="shared" si="1"/>
        <v>，4646795</v>
      </c>
      <c r="I19" s="4" t="str">
        <f>VLOOKUP(A19,HOP!A:U,21,0)</f>
        <v>直采</v>
      </c>
    </row>
    <row r="20" s="4" customFormat="1" spans="1:9">
      <c r="A20" s="5">
        <v>999229936428904</v>
      </c>
      <c r="B20" s="6">
        <v>45320</v>
      </c>
      <c r="C20" s="6">
        <v>45322</v>
      </c>
      <c r="D20" s="4">
        <v>691.38</v>
      </c>
      <c r="E20" s="4" t="str">
        <f>VLOOKUP(A20,HOP!A:L,12,0)</f>
        <v>691.38</v>
      </c>
      <c r="F20" s="4" t="str">
        <f>VLOOKUP(A20,HOP!A:C,3,0)</f>
        <v>4648853</v>
      </c>
      <c r="G20" s="4">
        <f t="shared" si="0"/>
        <v>0</v>
      </c>
      <c r="H20" s="4" t="str">
        <f t="shared" si="1"/>
        <v>，4648853</v>
      </c>
      <c r="I20" s="4" t="str">
        <f>VLOOKUP(A20,HOP!A:U,21,0)</f>
        <v>直采</v>
      </c>
    </row>
    <row r="21" s="4" customFormat="1" spans="1:9">
      <c r="A21" s="5">
        <v>999229948178204</v>
      </c>
      <c r="B21" s="6">
        <v>45321</v>
      </c>
      <c r="C21" s="6">
        <v>45322</v>
      </c>
      <c r="D21" s="4">
        <v>1943.3</v>
      </c>
      <c r="E21" s="4" t="str">
        <f>VLOOKUP(A21,HOP!A:L,12,0)</f>
        <v>1943.30</v>
      </c>
      <c r="F21" s="4" t="str">
        <f>VLOOKUP(A21,HOP!A:C,3,0)</f>
        <v>4651482</v>
      </c>
      <c r="G21" s="4">
        <f t="shared" si="0"/>
        <v>0</v>
      </c>
      <c r="H21" s="4" t="str">
        <f t="shared" si="1"/>
        <v>，4651482</v>
      </c>
      <c r="I21" s="4" t="str">
        <f>VLOOKUP(A21,HOP!A:U,21,0)</f>
        <v>直采</v>
      </c>
    </row>
    <row r="22" s="4" customFormat="1" spans="1:9">
      <c r="A22" s="5">
        <v>999229991618091</v>
      </c>
      <c r="B22" s="6">
        <v>45321</v>
      </c>
      <c r="C22" s="6">
        <v>45322</v>
      </c>
      <c r="D22" s="4">
        <v>1767.33</v>
      </c>
      <c r="E22" s="4" t="str">
        <f>VLOOKUP(A22,HOP!A:L,12,0)</f>
        <v>1767.33</v>
      </c>
      <c r="F22" s="4" t="str">
        <f>VLOOKUP(A22,HOP!A:C,3,0)</f>
        <v>4652633</v>
      </c>
      <c r="G22" s="4">
        <f t="shared" si="0"/>
        <v>0</v>
      </c>
      <c r="H22" s="4" t="str">
        <f t="shared" si="1"/>
        <v>，4652633</v>
      </c>
      <c r="I22" s="4" t="str">
        <f>VLOOKUP(A22,HOP!A:U,21,0)</f>
        <v>直采</v>
      </c>
    </row>
    <row r="23" s="4" customFormat="1" spans="1:9">
      <c r="A23" s="5">
        <v>999230028983176</v>
      </c>
      <c r="B23" s="6">
        <v>45321</v>
      </c>
      <c r="C23" s="6">
        <v>45322</v>
      </c>
      <c r="D23" s="4">
        <v>1216.07</v>
      </c>
      <c r="E23" s="4" t="str">
        <f>VLOOKUP(A23,HOP!A:L,12,0)</f>
        <v>1216.07</v>
      </c>
      <c r="F23" s="4" t="str">
        <f>VLOOKUP(A23,HOP!A:C,3,0)</f>
        <v>4664238</v>
      </c>
      <c r="G23" s="4">
        <f t="shared" si="0"/>
        <v>0</v>
      </c>
      <c r="H23" s="4" t="str">
        <f t="shared" si="1"/>
        <v>，4664238</v>
      </c>
      <c r="I23" s="4" t="str">
        <f>VLOOKUP(A23,HOP!A:U,21,0)</f>
        <v>直采</v>
      </c>
    </row>
    <row r="25" spans="4:4">
      <c r="D25" s="4">
        <f>SUM(D2:D24)</f>
        <v>49456.07</v>
      </c>
    </row>
    <row r="27" spans="4:4">
      <c r="D27" s="4" t="s">
        <v>149</v>
      </c>
    </row>
    <row r="30" spans="1:3">
      <c r="A30" s="4" t="s">
        <v>150</v>
      </c>
      <c r="C30" s="4">
        <v>15767.19</v>
      </c>
    </row>
    <row r="31" spans="1:3">
      <c r="A31" s="4" t="s">
        <v>151</v>
      </c>
      <c r="C31" s="4">
        <v>33688.88</v>
      </c>
    </row>
    <row r="32" spans="1:3">
      <c r="A32" s="4" t="s">
        <v>152</v>
      </c>
      <c r="C32" s="4">
        <f>SUBTOTAL(9,C30:C31)</f>
        <v>49456.07</v>
      </c>
    </row>
  </sheetData>
  <autoFilter ref="A1:XFD27">
    <filterColumn colId="3">
      <filters blank="1">
        <filter val="1216.07"/>
        <filter val="49456.07"/>
        <filter val="1766.32"/>
        <filter val="1943.3"/>
        <filter val="1767.33"/>
        <filter val="1764.74"/>
        <filter val="2873.5"/>
        <filter val="2808.6"/>
        <filter val="1151.76"/>
        <filter val="1907.8"/>
        <filter val="5621.9"/>
        <filter val="1718.61"/>
        <filter val="49456.07 HKD"/>
        <filter val="1239.64"/>
        <filter val="691.38"/>
        <filter val="2098.28"/>
        <filter val="2820.52"/>
        <filter val="17079.83"/>
        <filter val="986.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153</v>
      </c>
      <c r="B1" s="2" t="s">
        <v>154</v>
      </c>
      <c r="C1" s="2" t="s">
        <v>155</v>
      </c>
      <c r="D1" s="2" t="s">
        <v>156</v>
      </c>
      <c r="E1" s="2" t="s">
        <v>13</v>
      </c>
      <c r="F1" s="2" t="s">
        <v>5</v>
      </c>
      <c r="G1" s="2" t="s">
        <v>6</v>
      </c>
      <c r="H1" s="2" t="s">
        <v>157</v>
      </c>
      <c r="I1" s="2" t="s">
        <v>158</v>
      </c>
      <c r="J1" s="2" t="s">
        <v>159</v>
      </c>
      <c r="K1" s="2" t="s">
        <v>160</v>
      </c>
      <c r="L1" s="2" t="s">
        <v>161</v>
      </c>
      <c r="M1" s="2" t="s">
        <v>162</v>
      </c>
      <c r="N1" s="2" t="s">
        <v>163</v>
      </c>
      <c r="O1" s="2" t="s">
        <v>164</v>
      </c>
      <c r="P1" s="2" t="s">
        <v>165</v>
      </c>
      <c r="Q1" s="2" t="s">
        <v>166</v>
      </c>
      <c r="R1" s="2" t="s">
        <v>167</v>
      </c>
      <c r="S1" s="2" t="s">
        <v>168</v>
      </c>
      <c r="T1" s="2" t="s">
        <v>169</v>
      </c>
      <c r="U1" s="2" t="s">
        <v>170</v>
      </c>
      <c r="V1" s="2" t="s">
        <v>171</v>
      </c>
    </row>
    <row r="2" s="1" customFormat="1" spans="1:22">
      <c r="A2" s="3">
        <v>999225484447897</v>
      </c>
      <c r="B2" s="1" t="s">
        <v>172</v>
      </c>
      <c r="C2" s="1" t="s">
        <v>173</v>
      </c>
      <c r="D2" s="1" t="s">
        <v>174</v>
      </c>
      <c r="E2" s="1" t="s">
        <v>175</v>
      </c>
      <c r="F2" s="1" t="s">
        <v>176</v>
      </c>
      <c r="G2" s="1" t="s">
        <v>177</v>
      </c>
      <c r="H2" s="1" t="s">
        <v>178</v>
      </c>
      <c r="I2" s="1" t="s">
        <v>179</v>
      </c>
      <c r="J2" s="1" t="s">
        <v>30</v>
      </c>
      <c r="K2" s="1" t="s">
        <v>180</v>
      </c>
      <c r="L2" s="1" t="s">
        <v>180</v>
      </c>
      <c r="M2" s="1" t="s">
        <v>181</v>
      </c>
      <c r="N2" s="1" t="s">
        <v>181</v>
      </c>
      <c r="O2" s="1" t="s">
        <v>182</v>
      </c>
      <c r="P2" s="1" t="s">
        <v>183</v>
      </c>
      <c r="Q2" s="1" t="s">
        <v>184</v>
      </c>
      <c r="R2" s="1" t="s">
        <v>185</v>
      </c>
      <c r="S2" s="1" t="s">
        <v>186</v>
      </c>
      <c r="T2" s="1" t="s">
        <v>187</v>
      </c>
      <c r="U2" s="1" t="s">
        <v>188</v>
      </c>
      <c r="V2" s="1" t="s">
        <v>189</v>
      </c>
    </row>
    <row r="3" s="1" customFormat="1" spans="1:22">
      <c r="A3" s="3">
        <v>999225514551743</v>
      </c>
      <c r="B3" s="1" t="s">
        <v>190</v>
      </c>
      <c r="C3" s="1" t="s">
        <v>191</v>
      </c>
      <c r="D3" s="1" t="s">
        <v>192</v>
      </c>
      <c r="E3" s="1" t="s">
        <v>193</v>
      </c>
      <c r="F3" s="1" t="s">
        <v>176</v>
      </c>
      <c r="G3" s="1" t="s">
        <v>177</v>
      </c>
      <c r="H3" s="1" t="s">
        <v>178</v>
      </c>
      <c r="I3" s="1" t="s">
        <v>194</v>
      </c>
      <c r="J3" s="1" t="s">
        <v>30</v>
      </c>
      <c r="K3" s="1" t="s">
        <v>195</v>
      </c>
      <c r="L3" s="1" t="s">
        <v>195</v>
      </c>
      <c r="M3" s="1" t="s">
        <v>181</v>
      </c>
      <c r="N3" s="1" t="s">
        <v>181</v>
      </c>
      <c r="O3" s="1" t="s">
        <v>182</v>
      </c>
      <c r="P3" s="1" t="s">
        <v>183</v>
      </c>
      <c r="Q3" s="1" t="s">
        <v>184</v>
      </c>
      <c r="R3" s="1" t="s">
        <v>196</v>
      </c>
      <c r="S3" s="1" t="s">
        <v>186</v>
      </c>
      <c r="T3" s="1" t="s">
        <v>187</v>
      </c>
      <c r="U3" s="1" t="s">
        <v>188</v>
      </c>
      <c r="V3" s="1" t="s">
        <v>197</v>
      </c>
    </row>
    <row r="4" s="1" customFormat="1" spans="1:22">
      <c r="A4" s="3">
        <v>999225613932269</v>
      </c>
      <c r="B4" s="1" t="s">
        <v>198</v>
      </c>
      <c r="C4" s="1" t="s">
        <v>199</v>
      </c>
      <c r="D4" s="1" t="s">
        <v>174</v>
      </c>
      <c r="E4" s="1" t="s">
        <v>200</v>
      </c>
      <c r="F4" s="1" t="s">
        <v>176</v>
      </c>
      <c r="G4" s="1" t="s">
        <v>177</v>
      </c>
      <c r="H4" s="1" t="s">
        <v>178</v>
      </c>
      <c r="I4" s="1" t="s">
        <v>201</v>
      </c>
      <c r="J4" s="1" t="s">
        <v>30</v>
      </c>
      <c r="K4" s="1" t="s">
        <v>202</v>
      </c>
      <c r="L4" s="1" t="s">
        <v>202</v>
      </c>
      <c r="M4" s="1" t="s">
        <v>181</v>
      </c>
      <c r="N4" s="1" t="s">
        <v>181</v>
      </c>
      <c r="O4" s="1" t="s">
        <v>182</v>
      </c>
      <c r="P4" s="1" t="s">
        <v>183</v>
      </c>
      <c r="Q4" s="1" t="s">
        <v>184</v>
      </c>
      <c r="R4" s="1" t="s">
        <v>203</v>
      </c>
      <c r="S4" s="1" t="s">
        <v>186</v>
      </c>
      <c r="T4" s="1" t="s">
        <v>187</v>
      </c>
      <c r="U4" s="1" t="s">
        <v>188</v>
      </c>
      <c r="V4" s="1" t="s">
        <v>189</v>
      </c>
    </row>
    <row r="5" s="1" customFormat="1" spans="1:22">
      <c r="A5" s="3">
        <v>999226346898132</v>
      </c>
      <c r="B5" s="1" t="s">
        <v>204</v>
      </c>
      <c r="C5" s="1" t="s">
        <v>205</v>
      </c>
      <c r="D5" s="1" t="s">
        <v>206</v>
      </c>
      <c r="E5" s="1" t="s">
        <v>207</v>
      </c>
      <c r="F5" s="1" t="s">
        <v>208</v>
      </c>
      <c r="G5" s="1" t="s">
        <v>177</v>
      </c>
      <c r="H5" s="1" t="s">
        <v>178</v>
      </c>
      <c r="I5" s="1" t="s">
        <v>209</v>
      </c>
      <c r="J5" s="1" t="s">
        <v>30</v>
      </c>
      <c r="K5" s="1" t="s">
        <v>210</v>
      </c>
      <c r="L5" s="1" t="s">
        <v>210</v>
      </c>
      <c r="M5" s="1" t="s">
        <v>181</v>
      </c>
      <c r="N5" s="1" t="s">
        <v>181</v>
      </c>
      <c r="O5" s="1" t="s">
        <v>182</v>
      </c>
      <c r="P5" s="1" t="s">
        <v>183</v>
      </c>
      <c r="Q5" s="1" t="s">
        <v>184</v>
      </c>
      <c r="R5" s="1" t="s">
        <v>211</v>
      </c>
      <c r="S5" s="1" t="s">
        <v>186</v>
      </c>
      <c r="T5" s="1" t="s">
        <v>187</v>
      </c>
      <c r="U5" s="1" t="s">
        <v>188</v>
      </c>
      <c r="V5" s="1" t="s">
        <v>212</v>
      </c>
    </row>
    <row r="6" s="1" customFormat="1" spans="1:22">
      <c r="A6" s="3">
        <v>999228254034087</v>
      </c>
      <c r="B6" s="1" t="s">
        <v>213</v>
      </c>
      <c r="C6" s="1" t="s">
        <v>214</v>
      </c>
      <c r="D6" s="1" t="s">
        <v>215</v>
      </c>
      <c r="E6" s="1" t="s">
        <v>216</v>
      </c>
      <c r="F6" s="1" t="s">
        <v>176</v>
      </c>
      <c r="G6" s="1" t="s">
        <v>177</v>
      </c>
      <c r="H6" s="1" t="s">
        <v>178</v>
      </c>
      <c r="I6" s="1" t="s">
        <v>217</v>
      </c>
      <c r="J6" s="1" t="s">
        <v>30</v>
      </c>
      <c r="K6" s="1" t="s">
        <v>218</v>
      </c>
      <c r="L6" s="1" t="s">
        <v>218</v>
      </c>
      <c r="M6" s="1" t="s">
        <v>181</v>
      </c>
      <c r="N6" s="1" t="s">
        <v>181</v>
      </c>
      <c r="O6" s="1" t="s">
        <v>182</v>
      </c>
      <c r="P6" s="1" t="s">
        <v>183</v>
      </c>
      <c r="Q6" s="1" t="s">
        <v>184</v>
      </c>
      <c r="R6" s="1" t="s">
        <v>219</v>
      </c>
      <c r="S6" s="1" t="s">
        <v>186</v>
      </c>
      <c r="T6" s="1" t="s">
        <v>187</v>
      </c>
      <c r="U6" s="1" t="s">
        <v>188</v>
      </c>
      <c r="V6" s="1" t="s">
        <v>220</v>
      </c>
    </row>
    <row r="7" s="1" customFormat="1" spans="1:22">
      <c r="A7" s="3">
        <v>999228278668887</v>
      </c>
      <c r="B7" s="1" t="s">
        <v>221</v>
      </c>
      <c r="C7" s="1" t="s">
        <v>222</v>
      </c>
      <c r="D7" s="1" t="s">
        <v>223</v>
      </c>
      <c r="E7" s="1" t="s">
        <v>224</v>
      </c>
      <c r="F7" s="1" t="s">
        <v>225</v>
      </c>
      <c r="G7" s="1" t="s">
        <v>177</v>
      </c>
      <c r="H7" s="1" t="s">
        <v>178</v>
      </c>
      <c r="I7" s="1" t="s">
        <v>226</v>
      </c>
      <c r="J7" s="1" t="s">
        <v>30</v>
      </c>
      <c r="K7" s="1" t="s">
        <v>227</v>
      </c>
      <c r="L7" s="1" t="s">
        <v>227</v>
      </c>
      <c r="M7" s="1" t="s">
        <v>181</v>
      </c>
      <c r="N7" s="1" t="s">
        <v>181</v>
      </c>
      <c r="O7" s="1" t="s">
        <v>182</v>
      </c>
      <c r="P7" s="1" t="s">
        <v>183</v>
      </c>
      <c r="Q7" s="1" t="s">
        <v>184</v>
      </c>
      <c r="R7" s="1" t="s">
        <v>228</v>
      </c>
      <c r="S7" s="1" t="s">
        <v>186</v>
      </c>
      <c r="T7" s="1" t="s">
        <v>187</v>
      </c>
      <c r="U7" s="1" t="s">
        <v>188</v>
      </c>
      <c r="V7" s="1" t="s">
        <v>229</v>
      </c>
    </row>
    <row r="8" s="1" customFormat="1" spans="1:22">
      <c r="A8" s="3">
        <v>999228291717434</v>
      </c>
      <c r="B8" s="1" t="s">
        <v>221</v>
      </c>
      <c r="C8" s="1" t="s">
        <v>230</v>
      </c>
      <c r="D8" s="1" t="s">
        <v>231</v>
      </c>
      <c r="E8" s="1" t="s">
        <v>232</v>
      </c>
      <c r="F8" s="1" t="s">
        <v>225</v>
      </c>
      <c r="G8" s="1" t="s">
        <v>177</v>
      </c>
      <c r="H8" s="1" t="s">
        <v>178</v>
      </c>
      <c r="I8" s="1" t="s">
        <v>233</v>
      </c>
      <c r="J8" s="1" t="s">
        <v>30</v>
      </c>
      <c r="K8" s="1" t="s">
        <v>234</v>
      </c>
      <c r="L8" s="1" t="s">
        <v>234</v>
      </c>
      <c r="M8" s="1" t="s">
        <v>181</v>
      </c>
      <c r="N8" s="1" t="s">
        <v>181</v>
      </c>
      <c r="O8" s="1" t="s">
        <v>182</v>
      </c>
      <c r="P8" s="1" t="s">
        <v>183</v>
      </c>
      <c r="Q8" s="1" t="s">
        <v>184</v>
      </c>
      <c r="R8" s="1" t="s">
        <v>235</v>
      </c>
      <c r="S8" s="1" t="s">
        <v>186</v>
      </c>
      <c r="T8" s="1" t="s">
        <v>187</v>
      </c>
      <c r="U8" s="1" t="s">
        <v>188</v>
      </c>
      <c r="V8" s="1" t="s">
        <v>236</v>
      </c>
    </row>
    <row r="9" s="1" customFormat="1" spans="1:22">
      <c r="A9" s="3">
        <v>999228361626937</v>
      </c>
      <c r="B9" s="1" t="s">
        <v>237</v>
      </c>
      <c r="C9" s="1" t="s">
        <v>238</v>
      </c>
      <c r="D9" s="1" t="s">
        <v>215</v>
      </c>
      <c r="E9" s="1" t="s">
        <v>239</v>
      </c>
      <c r="F9" s="1" t="s">
        <v>176</v>
      </c>
      <c r="G9" s="1" t="s">
        <v>177</v>
      </c>
      <c r="H9" s="1" t="s">
        <v>178</v>
      </c>
      <c r="I9" s="1" t="s">
        <v>240</v>
      </c>
      <c r="J9" s="1" t="s">
        <v>30</v>
      </c>
      <c r="K9" s="1" t="s">
        <v>241</v>
      </c>
      <c r="L9" s="1" t="s">
        <v>241</v>
      </c>
      <c r="M9" s="1" t="s">
        <v>181</v>
      </c>
      <c r="N9" s="1" t="s">
        <v>181</v>
      </c>
      <c r="O9" s="1" t="s">
        <v>182</v>
      </c>
      <c r="P9" s="1" t="s">
        <v>183</v>
      </c>
      <c r="Q9" s="1" t="s">
        <v>184</v>
      </c>
      <c r="R9" s="1" t="s">
        <v>242</v>
      </c>
      <c r="S9" s="1" t="s">
        <v>186</v>
      </c>
      <c r="T9" s="1" t="s">
        <v>187</v>
      </c>
      <c r="U9" s="1" t="s">
        <v>188</v>
      </c>
      <c r="V9" s="1" t="s">
        <v>220</v>
      </c>
    </row>
    <row r="10" s="1" customFormat="1" spans="1:22">
      <c r="A10" s="3">
        <v>999228436225226</v>
      </c>
      <c r="B10" s="1" t="s">
        <v>243</v>
      </c>
      <c r="C10" s="1" t="s">
        <v>244</v>
      </c>
      <c r="D10" s="1" t="s">
        <v>245</v>
      </c>
      <c r="E10" s="1" t="s">
        <v>246</v>
      </c>
      <c r="F10" s="1" t="s">
        <v>225</v>
      </c>
      <c r="G10" s="1" t="s">
        <v>177</v>
      </c>
      <c r="H10" s="1" t="s">
        <v>178</v>
      </c>
      <c r="I10" s="1" t="s">
        <v>247</v>
      </c>
      <c r="J10" s="1" t="s">
        <v>30</v>
      </c>
      <c r="K10" s="1" t="s">
        <v>248</v>
      </c>
      <c r="L10" s="1" t="s">
        <v>248</v>
      </c>
      <c r="M10" s="1" t="s">
        <v>181</v>
      </c>
      <c r="N10" s="1" t="s">
        <v>181</v>
      </c>
      <c r="O10" s="1" t="s">
        <v>182</v>
      </c>
      <c r="P10" s="1" t="s">
        <v>183</v>
      </c>
      <c r="Q10" s="1" t="s">
        <v>184</v>
      </c>
      <c r="R10" s="1" t="s">
        <v>249</v>
      </c>
      <c r="S10" s="1" t="s">
        <v>186</v>
      </c>
      <c r="T10" s="1" t="s">
        <v>187</v>
      </c>
      <c r="U10" s="1" t="s">
        <v>188</v>
      </c>
      <c r="V10" s="1" t="s">
        <v>236</v>
      </c>
    </row>
    <row r="11" s="1" customFormat="1" spans="1:22">
      <c r="A11" s="3">
        <v>999228498533061</v>
      </c>
      <c r="B11" s="1" t="s">
        <v>250</v>
      </c>
      <c r="C11" s="1" t="s">
        <v>251</v>
      </c>
      <c r="D11" s="1" t="s">
        <v>252</v>
      </c>
      <c r="E11" s="1" t="s">
        <v>253</v>
      </c>
      <c r="F11" s="1" t="s">
        <v>254</v>
      </c>
      <c r="G11" s="1" t="s">
        <v>177</v>
      </c>
      <c r="H11" s="1" t="s">
        <v>178</v>
      </c>
      <c r="I11" s="1" t="s">
        <v>255</v>
      </c>
      <c r="J11" s="1" t="s">
        <v>30</v>
      </c>
      <c r="K11" s="1" t="s">
        <v>256</v>
      </c>
      <c r="L11" s="1" t="s">
        <v>256</v>
      </c>
      <c r="M11" s="1" t="s">
        <v>181</v>
      </c>
      <c r="N11" s="1" t="s">
        <v>181</v>
      </c>
      <c r="O11" s="1" t="s">
        <v>182</v>
      </c>
      <c r="P11" s="1" t="s">
        <v>183</v>
      </c>
      <c r="Q11" s="1" t="s">
        <v>184</v>
      </c>
      <c r="R11" s="1" t="s">
        <v>257</v>
      </c>
      <c r="S11" s="1" t="s">
        <v>186</v>
      </c>
      <c r="T11" s="1" t="s">
        <v>187</v>
      </c>
      <c r="U11" s="1" t="s">
        <v>188</v>
      </c>
      <c r="V11" s="1" t="s">
        <v>258</v>
      </c>
    </row>
    <row r="12" s="1" customFormat="1" spans="1:22">
      <c r="A12" s="3">
        <v>999228521719753</v>
      </c>
      <c r="B12" s="1" t="s">
        <v>259</v>
      </c>
      <c r="C12" s="1" t="s">
        <v>260</v>
      </c>
      <c r="D12" s="1" t="s">
        <v>261</v>
      </c>
      <c r="E12" s="1" t="s">
        <v>262</v>
      </c>
      <c r="F12" s="1" t="s">
        <v>225</v>
      </c>
      <c r="G12" s="1" t="s">
        <v>177</v>
      </c>
      <c r="H12" s="1" t="s">
        <v>178</v>
      </c>
      <c r="I12" s="1" t="s">
        <v>263</v>
      </c>
      <c r="J12" s="1" t="s">
        <v>30</v>
      </c>
      <c r="K12" s="1" t="s">
        <v>264</v>
      </c>
      <c r="L12" s="1" t="s">
        <v>264</v>
      </c>
      <c r="M12" s="1" t="s">
        <v>181</v>
      </c>
      <c r="N12" s="1" t="s">
        <v>181</v>
      </c>
      <c r="O12" s="1" t="s">
        <v>182</v>
      </c>
      <c r="P12" s="1" t="s">
        <v>183</v>
      </c>
      <c r="Q12" s="1" t="s">
        <v>184</v>
      </c>
      <c r="R12" s="1" t="s">
        <v>265</v>
      </c>
      <c r="S12" s="1" t="s">
        <v>186</v>
      </c>
      <c r="T12" s="1" t="s">
        <v>187</v>
      </c>
      <c r="U12" s="1" t="s">
        <v>188</v>
      </c>
      <c r="V12" s="1" t="s">
        <v>266</v>
      </c>
    </row>
    <row r="13" s="1" customFormat="1" spans="1:22">
      <c r="A13" s="3">
        <v>999228547460170</v>
      </c>
      <c r="B13" s="1" t="s">
        <v>267</v>
      </c>
      <c r="C13" s="1" t="s">
        <v>268</v>
      </c>
      <c r="D13" s="1" t="s">
        <v>269</v>
      </c>
      <c r="E13" s="1" t="s">
        <v>270</v>
      </c>
      <c r="F13" s="1" t="s">
        <v>176</v>
      </c>
      <c r="G13" s="1" t="s">
        <v>177</v>
      </c>
      <c r="H13" s="1" t="s">
        <v>178</v>
      </c>
      <c r="I13" s="1" t="s">
        <v>271</v>
      </c>
      <c r="J13" s="1" t="s">
        <v>30</v>
      </c>
      <c r="K13" s="1" t="s">
        <v>272</v>
      </c>
      <c r="L13" s="1" t="s">
        <v>272</v>
      </c>
      <c r="M13" s="1" t="s">
        <v>181</v>
      </c>
      <c r="N13" s="1" t="s">
        <v>181</v>
      </c>
      <c r="O13" s="1" t="s">
        <v>182</v>
      </c>
      <c r="P13" s="1" t="s">
        <v>183</v>
      </c>
      <c r="Q13" s="1" t="s">
        <v>184</v>
      </c>
      <c r="R13" s="1" t="s">
        <v>273</v>
      </c>
      <c r="S13" s="1" t="s">
        <v>186</v>
      </c>
      <c r="T13" s="1" t="s">
        <v>187</v>
      </c>
      <c r="U13" s="1" t="s">
        <v>274</v>
      </c>
      <c r="V13" s="1" t="s">
        <v>236</v>
      </c>
    </row>
    <row r="14" s="1" customFormat="1" spans="1:22">
      <c r="A14" s="3">
        <v>999229429696944</v>
      </c>
      <c r="B14" s="1" t="s">
        <v>275</v>
      </c>
      <c r="C14" s="1" t="s">
        <v>276</v>
      </c>
      <c r="D14" s="1" t="s">
        <v>277</v>
      </c>
      <c r="E14" s="1" t="s">
        <v>278</v>
      </c>
      <c r="F14" s="1" t="s">
        <v>279</v>
      </c>
      <c r="G14" s="1" t="s">
        <v>177</v>
      </c>
      <c r="H14" s="1" t="s">
        <v>178</v>
      </c>
      <c r="I14" s="1" t="s">
        <v>280</v>
      </c>
      <c r="J14" s="1" t="s">
        <v>30</v>
      </c>
      <c r="K14" s="1" t="s">
        <v>281</v>
      </c>
      <c r="L14" s="1" t="s">
        <v>281</v>
      </c>
      <c r="M14" s="1" t="s">
        <v>181</v>
      </c>
      <c r="N14" s="1" t="s">
        <v>181</v>
      </c>
      <c r="O14" s="1" t="s">
        <v>182</v>
      </c>
      <c r="P14" s="1" t="s">
        <v>183</v>
      </c>
      <c r="Q14" s="1" t="s">
        <v>184</v>
      </c>
      <c r="R14" s="1" t="s">
        <v>282</v>
      </c>
      <c r="S14" s="1" t="s">
        <v>186</v>
      </c>
      <c r="T14" s="1" t="s">
        <v>187</v>
      </c>
      <c r="U14" s="1" t="s">
        <v>274</v>
      </c>
      <c r="V14" s="1" t="s">
        <v>236</v>
      </c>
    </row>
    <row r="15" s="1" customFormat="1" spans="1:22">
      <c r="A15" s="3">
        <v>999229932517416</v>
      </c>
      <c r="B15" s="1" t="s">
        <v>283</v>
      </c>
      <c r="C15" s="1" t="s">
        <v>284</v>
      </c>
      <c r="D15" s="1" t="s">
        <v>285</v>
      </c>
      <c r="E15" s="1" t="s">
        <v>286</v>
      </c>
      <c r="F15" s="1" t="s">
        <v>254</v>
      </c>
      <c r="G15" s="1" t="s">
        <v>177</v>
      </c>
      <c r="H15" s="1" t="s">
        <v>178</v>
      </c>
      <c r="I15" s="1" t="s">
        <v>287</v>
      </c>
      <c r="J15" s="1" t="s">
        <v>30</v>
      </c>
      <c r="K15" s="1" t="s">
        <v>288</v>
      </c>
      <c r="L15" s="1" t="s">
        <v>288</v>
      </c>
      <c r="M15" s="1" t="s">
        <v>181</v>
      </c>
      <c r="N15" s="1" t="s">
        <v>181</v>
      </c>
      <c r="O15" s="1" t="s">
        <v>182</v>
      </c>
      <c r="P15" s="1" t="s">
        <v>183</v>
      </c>
      <c r="Q15" s="1" t="s">
        <v>184</v>
      </c>
      <c r="R15" s="1" t="s">
        <v>289</v>
      </c>
      <c r="S15" s="1" t="s">
        <v>186</v>
      </c>
      <c r="T15" s="1" t="s">
        <v>187</v>
      </c>
      <c r="U15" s="1" t="s">
        <v>274</v>
      </c>
      <c r="V15" s="1" t="s">
        <v>189</v>
      </c>
    </row>
    <row r="16" s="1" customFormat="1" spans="1:22">
      <c r="A16" s="3">
        <v>999229936428904</v>
      </c>
      <c r="B16" s="1" t="s">
        <v>283</v>
      </c>
      <c r="C16" s="1" t="s">
        <v>290</v>
      </c>
      <c r="D16" s="1" t="s">
        <v>291</v>
      </c>
      <c r="E16" s="1" t="s">
        <v>292</v>
      </c>
      <c r="F16" s="1" t="s">
        <v>176</v>
      </c>
      <c r="G16" s="1" t="s">
        <v>177</v>
      </c>
      <c r="H16" s="1" t="s">
        <v>178</v>
      </c>
      <c r="I16" s="1" t="s">
        <v>293</v>
      </c>
      <c r="J16" s="1" t="s">
        <v>30</v>
      </c>
      <c r="K16" s="1" t="s">
        <v>294</v>
      </c>
      <c r="L16" s="1" t="s">
        <v>294</v>
      </c>
      <c r="M16" s="1" t="s">
        <v>181</v>
      </c>
      <c r="N16" s="1" t="s">
        <v>181</v>
      </c>
      <c r="O16" s="1" t="s">
        <v>182</v>
      </c>
      <c r="P16" s="1" t="s">
        <v>183</v>
      </c>
      <c r="Q16" s="1" t="s">
        <v>184</v>
      </c>
      <c r="R16" s="1" t="s">
        <v>295</v>
      </c>
      <c r="S16" s="1" t="s">
        <v>186</v>
      </c>
      <c r="T16" s="1" t="s">
        <v>187</v>
      </c>
      <c r="U16" s="1" t="s">
        <v>274</v>
      </c>
      <c r="V16" s="1" t="s">
        <v>296</v>
      </c>
    </row>
    <row r="17" s="1" customFormat="1" spans="1:22">
      <c r="A17" s="3">
        <v>999229948178204</v>
      </c>
      <c r="B17" s="1" t="s">
        <v>225</v>
      </c>
      <c r="C17" s="1" t="s">
        <v>297</v>
      </c>
      <c r="D17" s="1" t="s">
        <v>285</v>
      </c>
      <c r="E17" s="1" t="s">
        <v>298</v>
      </c>
      <c r="F17" s="1" t="s">
        <v>254</v>
      </c>
      <c r="G17" s="1" t="s">
        <v>177</v>
      </c>
      <c r="H17" s="1" t="s">
        <v>178</v>
      </c>
      <c r="I17" s="1" t="s">
        <v>299</v>
      </c>
      <c r="J17" s="1" t="s">
        <v>30</v>
      </c>
      <c r="K17" s="1" t="s">
        <v>300</v>
      </c>
      <c r="L17" s="1" t="s">
        <v>300</v>
      </c>
      <c r="M17" s="1" t="s">
        <v>181</v>
      </c>
      <c r="N17" s="1" t="s">
        <v>181</v>
      </c>
      <c r="O17" s="1" t="s">
        <v>182</v>
      </c>
      <c r="P17" s="1" t="s">
        <v>183</v>
      </c>
      <c r="Q17" s="1" t="s">
        <v>184</v>
      </c>
      <c r="R17" s="1" t="s">
        <v>301</v>
      </c>
      <c r="S17" s="1" t="s">
        <v>186</v>
      </c>
      <c r="T17" s="1" t="s">
        <v>187</v>
      </c>
      <c r="U17" s="1" t="s">
        <v>274</v>
      </c>
      <c r="V17" s="1" t="s">
        <v>189</v>
      </c>
    </row>
    <row r="18" s="1" customFormat="1" spans="1:22">
      <c r="A18" s="3">
        <v>999229991618091</v>
      </c>
      <c r="B18" s="1" t="s">
        <v>225</v>
      </c>
      <c r="C18" s="1" t="s">
        <v>302</v>
      </c>
      <c r="D18" s="1" t="s">
        <v>285</v>
      </c>
      <c r="E18" s="1" t="s">
        <v>303</v>
      </c>
      <c r="F18" s="1" t="s">
        <v>254</v>
      </c>
      <c r="G18" s="1" t="s">
        <v>177</v>
      </c>
      <c r="H18" s="1" t="s">
        <v>178</v>
      </c>
      <c r="I18" s="1" t="s">
        <v>304</v>
      </c>
      <c r="J18" s="1" t="s">
        <v>30</v>
      </c>
      <c r="K18" s="1" t="s">
        <v>305</v>
      </c>
      <c r="L18" s="1" t="s">
        <v>305</v>
      </c>
      <c r="M18" s="1" t="s">
        <v>181</v>
      </c>
      <c r="N18" s="1" t="s">
        <v>181</v>
      </c>
      <c r="O18" s="1" t="s">
        <v>182</v>
      </c>
      <c r="P18" s="1" t="s">
        <v>183</v>
      </c>
      <c r="Q18" s="1" t="s">
        <v>184</v>
      </c>
      <c r="R18" s="1" t="s">
        <v>306</v>
      </c>
      <c r="S18" s="1" t="s">
        <v>186</v>
      </c>
      <c r="T18" s="1" t="s">
        <v>187</v>
      </c>
      <c r="U18" s="1" t="s">
        <v>274</v>
      </c>
      <c r="V18" s="1" t="s">
        <v>189</v>
      </c>
    </row>
    <row r="19" s="1" customFormat="1" spans="1:22">
      <c r="A19" s="3">
        <v>999230028983176</v>
      </c>
      <c r="B19" s="1" t="s">
        <v>254</v>
      </c>
      <c r="C19" s="1" t="s">
        <v>307</v>
      </c>
      <c r="D19" s="1" t="s">
        <v>308</v>
      </c>
      <c r="E19" s="1" t="s">
        <v>309</v>
      </c>
      <c r="F19" s="1" t="s">
        <v>254</v>
      </c>
      <c r="G19" s="1" t="s">
        <v>177</v>
      </c>
      <c r="H19" s="1" t="s">
        <v>178</v>
      </c>
      <c r="I19" s="1" t="s">
        <v>310</v>
      </c>
      <c r="J19" s="1" t="s">
        <v>30</v>
      </c>
      <c r="K19" s="1" t="s">
        <v>311</v>
      </c>
      <c r="L19" s="1" t="s">
        <v>311</v>
      </c>
      <c r="M19" s="1" t="s">
        <v>181</v>
      </c>
      <c r="N19" s="1" t="s">
        <v>181</v>
      </c>
      <c r="O19" s="1" t="s">
        <v>182</v>
      </c>
      <c r="P19" s="1" t="s">
        <v>183</v>
      </c>
      <c r="Q19" s="1" t="s">
        <v>184</v>
      </c>
      <c r="R19" s="1" t="s">
        <v>312</v>
      </c>
      <c r="S19" s="1" t="s">
        <v>186</v>
      </c>
      <c r="T19" s="1" t="s">
        <v>187</v>
      </c>
      <c r="U19" s="1" t="s">
        <v>274</v>
      </c>
      <c r="V19" s="1" t="s">
        <v>313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2024-02-03T02:23:06Z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50BBEECADDD14FDFB87A1C566002C649_12</vt:lpwstr>
  </property>
</Properties>
</file>