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<sst xmlns="http://schemas.openxmlformats.org/spreadsheetml/2006/main" count="220" uniqueCount="112">
  <si>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</si>
  <si>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</si>
  <si>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</si>
  <si>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</si>
  <si>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</si>
  <si>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</si>
  <si>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</si>
  <si>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</si>
  <si>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</si>
  <si>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</si>
  <si>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</si>
  <si>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</si>
  <si>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</si>
  <si>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</si>
  <si>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</si>
  <si>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</si>
  <si>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</si>
  <si>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</si>
  <si>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</si>
  <si>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</si>
  <si>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</si>
  <si>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</si>
  <si>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</si>
  <si>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</si>
  <si>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</si>
  <si>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999229464959470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</si>
  <si>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</si>
  <si>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</si>
  <si>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</si>
  <si>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</si>
  <si>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</si>
  <si>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WU/JUN,SUN/MEISHENG</t>
  </si>
  <si>
    <t>CA363240204CNY</t>
  </si>
  <si>
    <t>未提现</t>
  </si>
  <si>
    <t>携程开票</t>
  </si>
  <si>
    <t xml:space="preserve">4541812	</t>
  </si>
  <si>
    <t xml:space="preserve">	</t>
  </si>
  <si>
    <t xml:space="preserve">999229590599982	</t>
  </si>
  <si>
    <t>Tang/Ting</t>
  </si>
  <si>
    <t xml:space="preserve">4575377	</t>
  </si>
  <si>
    <t xml:space="preserve">999229646050225	</t>
  </si>
  <si>
    <t>高级房（双人床）(至少提前5天预订)(至少连住2晚及以上)&lt;双人入住&gt;&lt;内宾&gt;&lt;无早&gt;</t>
  </si>
  <si>
    <t>LI/WENTING,ZHANG/QIN,XU/BINYAN</t>
  </si>
  <si>
    <t xml:space="preserve">4585312	</t>
  </si>
  <si>
    <t xml:space="preserve">999229683903637	</t>
  </si>
  <si>
    <t>YAN/JUN,HAN/YUKUN,QIU/BAOJING,WANG/CHENYUE</t>
  </si>
  <si>
    <t xml:space="preserve">4589629	</t>
  </si>
  <si>
    <t xml:space="preserve">999229691703678	</t>
  </si>
  <si>
    <t>ZHOU/YIQING</t>
  </si>
  <si>
    <t xml:space="preserve">4591539	</t>
  </si>
  <si>
    <t>，</t>
  </si>
  <si>
    <t>A240204090533481</t>
  </si>
  <si>
    <t>CNY / HKD 当前参考汇率: 1.083858101</t>
  </si>
  <si>
    <t>总计：22567 CNY/
24459.43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</si>
  <si>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</si>
  <si>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</si>
  <si>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</si>
  <si>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</si>
  <si>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</si>
  <si>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</si>
  <si>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</si>
  <si>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</si>
  <si>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</si>
  <si>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</si>
  <si>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</si>
  <si>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</si>
  <si>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</si>
  <si>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</si>
  <si>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</si>
  <si>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</si>
  <si>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</si>
  <si>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</si>
  <si>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</si>
  <si>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2024-01-13</t>
  </si>
  <si>
    <t>4591539</t>
  </si>
  <si>
    <t>香港九龙酒店</t>
  </si>
  <si>
    <t>ZHOU YIQING</t>
  </si>
  <si>
    <t>2024-01-18</t>
  </si>
  <si>
    <t>2024-01-20</t>
  </si>
  <si>
    <t>退房日周结</t>
  </si>
  <si>
    <t>1869.00</t>
  </si>
  <si>
    <t>RMB</t>
  </si>
  <si>
    <t>0</t>
  </si>
  <si>
    <t>0.00</t>
  </si>
  <si>
    <t>携程国内直连(DD)</t>
  </si>
  <si>
    <t>01.011249</t>
  </si>
  <si>
    <t>2024-01-13 23:20:16</t>
  </si>
  <si>
    <t>否</t>
  </si>
  <si>
    <t>汇智国际旅游发展有限公司</t>
  </si>
  <si>
    <t>直连</t>
  </si>
  <si>
    <t>中国</t>
  </si>
  <si>
    <t>4589629</t>
  </si>
  <si>
    <t>YAN JUN,HAN YUKUN,QIU BAOJING,WANG CHENYUE</t>
  </si>
  <si>
    <t>3638.00</t>
  </si>
  <si>
    <t>2024-01-13 15:40:30</t>
  </si>
  <si>
    <t>2024-01-12</t>
  </si>
  <si>
    <t>4585312</t>
  </si>
  <si>
    <t>LI WENTING,ZHANG QIN,XU BINYAN</t>
  </si>
  <si>
    <t>2024-01-17</t>
  </si>
  <si>
    <t>7731.00</t>
  </si>
  <si>
    <t>2024-01-12 13:15:11</t>
  </si>
  <si>
    <t>2024-01-10</t>
  </si>
  <si>
    <t>4575377</t>
  </si>
  <si>
    <t>Tang Ting</t>
  </si>
  <si>
    <t>2024-01-15</t>
  </si>
  <si>
    <t>4243.00</t>
  </si>
  <si>
    <t>2024-01-10 23:10:15</t>
  </si>
  <si>
    <t>2024-01-04</t>
  </si>
  <si>
    <t>4541812</t>
  </si>
  <si>
    <t>WU JUN,SUN MEISHENG</t>
  </si>
  <si>
    <t>5086.00</t>
  </si>
  <si>
    <t>2024-01-04 11:25:16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</si>
</sst>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14</xdr:col>
      <xdr:colOff>476250</xdr:colOff>
      <xdr:row>47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56322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45308</v>
      </c>
      <c r="G2" s="6">
        <v>45311</v>
      </c>
      <c r="H2" s="4">
        <v>2</v>
      </c>
      <c r="I2" s="4">
        <v>3</v>
      </c>
      <c r="J2" s="4">
        <v>6</v>
      </c>
      <c r="K2" s="4" t="s">
        <v>30</v>
      </c>
      <c r="L2" s="4">
        <v>5086</v>
      </c>
      <c r="M2" s="4">
        <v>5086</v>
      </c>
      <c r="N2" s="4" t="s">
        <v>31</v>
      </c>
      <c r="O2" s="4" t="s">
        <v>32</v>
      </c>
      <c r="P2" s="4" t="s">
        <v>33</v>
      </c>
      <c r="Q2" s="4">
        <v>0</v>
      </c>
      <c r="R2" s="7">
        <v>45295</v>
      </c>
      <c r="S2" s="6">
        <v>45326</v>
      </c>
      <c r="T2" s="4" t="s">
        <v>34</v>
      </c>
      <c r="U2" s="4">
        <v>5086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45306</v>
      </c>
      <c r="G3" s="6">
        <v>45311</v>
      </c>
      <c r="H3" s="4">
        <v>1</v>
      </c>
      <c r="I3" s="4">
        <v>5</v>
      </c>
      <c r="J3" s="4">
        <v>5</v>
      </c>
      <c r="K3" s="4" t="s">
        <v>30</v>
      </c>
      <c r="L3" s="4">
        <v>4243</v>
      </c>
      <c r="M3" s="4">
        <v>4243</v>
      </c>
      <c r="N3" s="4" t="s">
        <v>38</v>
      </c>
      <c r="O3" s="4" t="s">
        <v>32</v>
      </c>
      <c r="P3" s="4" t="s">
        <v>33</v>
      </c>
      <c r="Q3" s="4">
        <v>0</v>
      </c>
      <c r="R3" s="7">
        <v>45301</v>
      </c>
      <c r="S3" s="6">
        <v>45326</v>
      </c>
      <c r="T3" s="4" t="s">
        <v>34</v>
      </c>
      <c r="U3" s="4">
        <v>4243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41</v>
      </c>
      <c r="F4" s="6">
        <v>45308</v>
      </c>
      <c r="G4" s="6">
        <v>45311</v>
      </c>
      <c r="H4" s="4">
        <v>3</v>
      </c>
      <c r="I4" s="4">
        <v>3</v>
      </c>
      <c r="J4" s="4">
        <v>9</v>
      </c>
      <c r="K4" s="4" t="s">
        <v>30</v>
      </c>
      <c r="L4" s="4">
        <v>7731</v>
      </c>
      <c r="M4" s="4">
        <v>7731</v>
      </c>
      <c r="N4" s="4" t="s">
        <v>42</v>
      </c>
      <c r="O4" s="4" t="s">
        <v>32</v>
      </c>
      <c r="P4" s="4" t="s">
        <v>33</v>
      </c>
      <c r="Q4" s="4">
        <v>0</v>
      </c>
      <c r="R4" s="7">
        <v>45303.0000115741</v>
      </c>
      <c r="S4" s="6">
        <v>45326</v>
      </c>
      <c r="T4" s="4" t="s">
        <v>34</v>
      </c>
      <c r="U4" s="4">
        <v>7731</v>
      </c>
      <c r="V4" s="4">
        <v>0</v>
      </c>
      <c r="W4" s="4">
        <v>0</v>
      </c>
      <c r="X4" s="4" t="s">
        <v>43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28</v>
      </c>
      <c r="E5" s="4" t="s">
        <v>41</v>
      </c>
      <c r="F5" s="6">
        <v>45309</v>
      </c>
      <c r="G5" s="6">
        <v>45311</v>
      </c>
      <c r="H5" s="4">
        <v>2</v>
      </c>
      <c r="I5" s="4">
        <v>2</v>
      </c>
      <c r="J5" s="4">
        <v>4</v>
      </c>
      <c r="K5" s="4" t="s">
        <v>30</v>
      </c>
      <c r="L5" s="4">
        <v>3638</v>
      </c>
      <c r="M5" s="4">
        <v>3638</v>
      </c>
      <c r="N5" s="4" t="s">
        <v>45</v>
      </c>
      <c r="O5" s="4" t="s">
        <v>32</v>
      </c>
      <c r="P5" s="4" t="s">
        <v>33</v>
      </c>
      <c r="Q5" s="4">
        <v>0</v>
      </c>
      <c r="R5" s="7">
        <v>45304</v>
      </c>
      <c r="S5" s="6">
        <v>45326</v>
      </c>
      <c r="T5" s="4" t="s">
        <v>34</v>
      </c>
      <c r="U5" s="4">
        <v>3638</v>
      </c>
      <c r="V5" s="4">
        <v>0</v>
      </c>
      <c r="W5" s="4">
        <v>0</v>
      </c>
      <c r="X5" s="4" t="s">
        <v>46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28</v>
      </c>
      <c r="E6" s="4" t="s">
        <v>41</v>
      </c>
      <c r="F6" s="6">
        <v>45309</v>
      </c>
      <c r="G6" s="6">
        <v>45311</v>
      </c>
      <c r="H6" s="4">
        <v>1</v>
      </c>
      <c r="I6" s="4">
        <v>2</v>
      </c>
      <c r="J6" s="4">
        <v>2</v>
      </c>
      <c r="K6" s="4" t="s">
        <v>30</v>
      </c>
      <c r="L6" s="4">
        <v>1869</v>
      </c>
      <c r="M6" s="4">
        <v>1869</v>
      </c>
      <c r="N6" s="4" t="s">
        <v>48</v>
      </c>
      <c r="O6" s="4" t="s">
        <v>32</v>
      </c>
      <c r="P6" s="4" t="s">
        <v>33</v>
      </c>
      <c r="Q6" s="4">
        <v>0</v>
      </c>
      <c r="R6" s="7">
        <v>45304.0000115741</v>
      </c>
      <c r="S6" s="6">
        <v>45326</v>
      </c>
      <c r="T6" s="4" t="s">
        <v>34</v>
      </c>
      <c r="U6" s="4">
        <v>1869</v>
      </c>
      <c r="V6" s="4">
        <v>0</v>
      </c>
      <c r="W6" s="4">
        <v>0</v>
      </c>
      <c r="X6" s="4" t="s">
        <v>49</v>
      </c>
      <c r="Y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spans="1:9">
      <c r="A2" s="5">
        <v>999229464959470</v>
      </c>
      <c r="B2" s="6">
        <v>45308</v>
      </c>
      <c r="C2" s="6">
        <v>45311</v>
      </c>
      <c r="D2" s="4">
        <v>5086</v>
      </c>
      <c r="E2" s="4" t="str">
        <f>VLOOKUP(A2,HOP!A:L,12,0)</f>
        <v>5086.00</v>
      </c>
      <c r="F2" s="4" t="str">
        <f>VLOOKUP(A2,HOP!A:C,3,0)</f>
        <v>4541812</v>
      </c>
      <c r="G2" s="4">
        <f>D2-E2</f>
        <v>0</v>
      </c>
      <c r="H2" s="4" t="str">
        <f>$H$1&amp;F2</f>
        <v>，4541812</v>
      </c>
      <c r="I2" s="4" t="str">
        <f>VLOOKUP(A2,HOP!A:U,21,0)</f>
        <v>直连</v>
      </c>
    </row>
    <row r="3" s="4" customFormat="1" spans="1:9">
      <c r="A3" s="5">
        <v>999229590599982</v>
      </c>
      <c r="B3" s="6">
        <v>45306</v>
      </c>
      <c r="C3" s="6">
        <v>45311</v>
      </c>
      <c r="D3" s="4">
        <v>4243</v>
      </c>
      <c r="E3" s="4" t="str">
        <f>VLOOKUP(A3,HOP!A:L,12,0)</f>
        <v>4243.00</v>
      </c>
      <c r="F3" s="4" t="str">
        <f>VLOOKUP(A3,HOP!A:C,3,0)</f>
        <v>4575377</v>
      </c>
      <c r="G3" s="4">
        <f>D3-E3</f>
        <v>0</v>
      </c>
      <c r="H3" s="4" t="str">
        <f>$H$1&amp;F3</f>
        <v>，4575377</v>
      </c>
      <c r="I3" s="4" t="str">
        <f>VLOOKUP(A3,HOP!A:U,21,0)</f>
        <v>直连</v>
      </c>
    </row>
    <row r="4" s="4" customFormat="1" spans="1:9">
      <c r="A4" s="5">
        <v>999229646050225</v>
      </c>
      <c r="B4" s="6">
        <v>45308</v>
      </c>
      <c r="C4" s="6">
        <v>45311</v>
      </c>
      <c r="D4" s="4">
        <v>7731</v>
      </c>
      <c r="E4" s="4" t="str">
        <f>VLOOKUP(A4,HOP!A:L,12,0)</f>
        <v>7731.00</v>
      </c>
      <c r="F4" s="4" t="str">
        <f>VLOOKUP(A4,HOP!A:C,3,0)</f>
        <v>4585312</v>
      </c>
      <c r="G4" s="4">
        <f>D4-E4</f>
        <v>0</v>
      </c>
      <c r="H4" s="4" t="str">
        <f>$H$1&amp;F4</f>
        <v>，4585312</v>
      </c>
      <c r="I4" s="4" t="str">
        <f>VLOOKUP(A4,HOP!A:U,21,0)</f>
        <v>直连</v>
      </c>
    </row>
    <row r="5" s="4" customFormat="1" spans="1:9">
      <c r="A5" s="5">
        <v>999229683903637</v>
      </c>
      <c r="B5" s="6">
        <v>45309</v>
      </c>
      <c r="C5" s="6">
        <v>45311</v>
      </c>
      <c r="D5" s="4">
        <v>3638</v>
      </c>
      <c r="E5" s="4" t="str">
        <f>VLOOKUP(A5,HOP!A:L,12,0)</f>
        <v>3638.00</v>
      </c>
      <c r="F5" s="4" t="str">
        <f>VLOOKUP(A5,HOP!A:C,3,0)</f>
        <v>4589629</v>
      </c>
      <c r="G5" s="4">
        <f>D5-E5</f>
        <v>0</v>
      </c>
      <c r="H5" s="4" t="str">
        <f>$H$1&amp;F5</f>
        <v>，4589629</v>
      </c>
      <c r="I5" s="4" t="str">
        <f>VLOOKUP(A5,HOP!A:U,21,0)</f>
        <v>直连</v>
      </c>
    </row>
    <row r="6" s="4" customFormat="1" spans="1:9">
      <c r="A6" s="5">
        <v>999229691703678</v>
      </c>
      <c r="B6" s="6">
        <v>45309</v>
      </c>
      <c r="C6" s="6">
        <v>45311</v>
      </c>
      <c r="D6" s="4">
        <v>1869</v>
      </c>
      <c r="E6" s="4" t="str">
        <f>VLOOKUP(A6,HOP!A:L,12,0)</f>
        <v>1869.00</v>
      </c>
      <c r="F6" s="4" t="str">
        <f>VLOOKUP(A6,HOP!A:C,3,0)</f>
        <v>4591539</v>
      </c>
      <c r="G6" s="4">
        <f>D6-E6</f>
        <v>0</v>
      </c>
      <c r="H6" s="4" t="str">
        <f>$H$1&amp;F6</f>
        <v>，4591539</v>
      </c>
      <c r="I6" s="4" t="str">
        <f>VLOOKUP(A6,HOP!A:U,21,0)</f>
        <v>直连</v>
      </c>
    </row>
    <row r="8" spans="4:4">
      <c r="D8" s="4">
        <f>SUM(D2:D7)</f>
        <v>22567</v>
      </c>
    </row>
    <row r="13" spans="1:1">
      <c r="A13" s="4" t="s">
        <v>51</v>
      </c>
    </row>
    <row r="14" spans="1:1">
      <c r="A14" s="4" t="s">
        <v>52</v>
      </c>
    </row>
    <row r="15" spans="1:1">
      <c r="A15" s="4" t="s">
        <v>53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C42" sqref="C42:C44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999229691703678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80</v>
      </c>
      <c r="L2" s="1" t="s">
        <v>80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  <row r="3" s="1" customFormat="1" spans="1:22">
      <c r="A3" s="3">
        <v>999229683903637</v>
      </c>
      <c r="B3" s="1" t="s">
        <v>73</v>
      </c>
      <c r="C3" s="1" t="s">
        <v>91</v>
      </c>
      <c r="D3" s="1" t="s">
        <v>75</v>
      </c>
      <c r="E3" s="1" t="s">
        <v>92</v>
      </c>
      <c r="F3" s="1" t="s">
        <v>77</v>
      </c>
      <c r="G3" s="1" t="s">
        <v>78</v>
      </c>
      <c r="H3" s="1" t="s">
        <v>79</v>
      </c>
      <c r="I3" s="1" t="s">
        <v>93</v>
      </c>
      <c r="J3" s="1" t="s">
        <v>81</v>
      </c>
      <c r="K3" s="1" t="s">
        <v>93</v>
      </c>
      <c r="L3" s="1" t="s">
        <v>93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94</v>
      </c>
      <c r="S3" s="1" t="s">
        <v>87</v>
      </c>
      <c r="T3" s="1" t="s">
        <v>88</v>
      </c>
      <c r="U3" s="1" t="s">
        <v>89</v>
      </c>
      <c r="V3" s="1" t="s">
        <v>90</v>
      </c>
    </row>
    <row r="4" s="1" customFormat="1" spans="1:22">
      <c r="A4" s="3">
        <v>999229646050225</v>
      </c>
      <c r="B4" s="1" t="s">
        <v>95</v>
      </c>
      <c r="C4" s="1" t="s">
        <v>96</v>
      </c>
      <c r="D4" s="1" t="s">
        <v>75</v>
      </c>
      <c r="E4" s="1" t="s">
        <v>97</v>
      </c>
      <c r="F4" s="1" t="s">
        <v>98</v>
      </c>
      <c r="G4" s="1" t="s">
        <v>78</v>
      </c>
      <c r="H4" s="1" t="s">
        <v>79</v>
      </c>
      <c r="I4" s="1" t="s">
        <v>99</v>
      </c>
      <c r="J4" s="1" t="s">
        <v>81</v>
      </c>
      <c r="K4" s="1" t="s">
        <v>99</v>
      </c>
      <c r="L4" s="1" t="s">
        <v>99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85</v>
      </c>
      <c r="R4" s="1" t="s">
        <v>100</v>
      </c>
      <c r="S4" s="1" t="s">
        <v>87</v>
      </c>
      <c r="T4" s="1" t="s">
        <v>88</v>
      </c>
      <c r="U4" s="1" t="s">
        <v>89</v>
      </c>
      <c r="V4" s="1" t="s">
        <v>90</v>
      </c>
    </row>
    <row r="5" s="1" customFormat="1" spans="1:22">
      <c r="A5" s="3">
        <v>999229590599982</v>
      </c>
      <c r="B5" s="1" t="s">
        <v>101</v>
      </c>
      <c r="C5" s="1" t="s">
        <v>102</v>
      </c>
      <c r="D5" s="1" t="s">
        <v>75</v>
      </c>
      <c r="E5" s="1" t="s">
        <v>103</v>
      </c>
      <c r="F5" s="1" t="s">
        <v>104</v>
      </c>
      <c r="G5" s="1" t="s">
        <v>78</v>
      </c>
      <c r="H5" s="1" t="s">
        <v>79</v>
      </c>
      <c r="I5" s="1" t="s">
        <v>105</v>
      </c>
      <c r="J5" s="1" t="s">
        <v>81</v>
      </c>
      <c r="K5" s="1" t="s">
        <v>105</v>
      </c>
      <c r="L5" s="1" t="s">
        <v>105</v>
      </c>
      <c r="M5" s="1" t="s">
        <v>82</v>
      </c>
      <c r="N5" s="1" t="s">
        <v>82</v>
      </c>
      <c r="O5" s="1" t="s">
        <v>83</v>
      </c>
      <c r="P5" s="1" t="s">
        <v>84</v>
      </c>
      <c r="Q5" s="1" t="s">
        <v>85</v>
      </c>
      <c r="R5" s="1" t="s">
        <v>106</v>
      </c>
      <c r="S5" s="1" t="s">
        <v>87</v>
      </c>
      <c r="T5" s="1" t="s">
        <v>88</v>
      </c>
      <c r="U5" s="1" t="s">
        <v>89</v>
      </c>
      <c r="V5" s="1" t="s">
        <v>90</v>
      </c>
    </row>
    <row r="6" s="1" customFormat="1" spans="1:22">
      <c r="A6" s="3">
        <v>999229464959470</v>
      </c>
      <c r="B6" s="1" t="s">
        <v>107</v>
      </c>
      <c r="C6" s="1" t="s">
        <v>108</v>
      </c>
      <c r="D6" s="1" t="s">
        <v>75</v>
      </c>
      <c r="E6" s="1" t="s">
        <v>109</v>
      </c>
      <c r="F6" s="1" t="s">
        <v>98</v>
      </c>
      <c r="G6" s="1" t="s">
        <v>78</v>
      </c>
      <c r="H6" s="1" t="s">
        <v>79</v>
      </c>
      <c r="I6" s="1" t="s">
        <v>110</v>
      </c>
      <c r="J6" s="1" t="s">
        <v>81</v>
      </c>
      <c r="K6" s="1" t="s">
        <v>110</v>
      </c>
      <c r="L6" s="1" t="s">
        <v>110</v>
      </c>
      <c r="M6" s="1" t="s">
        <v>82</v>
      </c>
      <c r="N6" s="1" t="s">
        <v>82</v>
      </c>
      <c r="O6" s="1" t="s">
        <v>83</v>
      </c>
      <c r="P6" s="1" t="s">
        <v>84</v>
      </c>
      <c r="Q6" s="1" t="s">
        <v>85</v>
      </c>
      <c r="R6" s="1" t="s">
        <v>111</v>
      </c>
      <c r="S6" s="1" t="s">
        <v>87</v>
      </c>
      <c r="T6" s="1" t="s">
        <v>88</v>
      </c>
      <c r="U6" s="1" t="s">
        <v>89</v>
      </c>
      <c r="V6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2024-02-04T01:06:33Z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291895C384C948838F121B50D4DB95BA_12</vt:lpwstr>
  </property>
</Properties>
</file>