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<sst xmlns="http://schemas.openxmlformats.org/spreadsheetml/2006/main" count="755" uniqueCount="275">
  <si>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</si>
  <si>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</si>
  <si>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</si>
  <si>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</si>
  <si>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</si>
  <si>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</si>
  <si>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</si>
  <si>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</si>
  <si>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</si>
  <si>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</si>
  <si>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</si>
  <si>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</si>
  <si>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</si>
  <si>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</si>
  <si>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</si>
  <si>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</si>
  <si>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</si>
  <si>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</si>
  <si>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</si>
  <si>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</si>
  <si>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</si>
  <si>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</si>
  <si>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</si>
  <si>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</si>
  <si>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</si>
  <si>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999224009865111	</t>
  </si>
  <si>
    <t>Ctrip</t>
  </si>
  <si>
    <t>正常</t>
  </si>
  <si>
    <t>[威尼斯]梅斯特广场酒店(Hotel Plaza Mestre)(55439727)</t>
  </si>
  <si>
    <t>经典双人房/双床房&lt;2人入住&gt;</t>
  </si>
  <si>
    <t>HKD</t>
  </si>
  <si>
    <t>NAMKUNG/YUNSEO</t>
  </si>
  <si>
    <t>CA13030240204HKD</t>
  </si>
  <si>
    <t>未提现</t>
  </si>
  <si>
    <t>携程开票</t>
  </si>
  <si>
    <t xml:space="preserve">3328372	</t>
  </si>
  <si>
    <t xml:space="preserve">3981845	</t>
  </si>
  <si>
    <t xml:space="preserve">999224176433020	</t>
  </si>
  <si>
    <t>[巴都丁宜]槟城松园酒店(Lone Pine, the Boutique Hotel by the Beach)(55465117)</t>
  </si>
  <si>
    <t>Double Or Twin Deluxe&lt;2人入住&gt;&lt;早餐&gt;</t>
  </si>
  <si>
    <t>TAKAHASHI/HARUMI</t>
  </si>
  <si>
    <t xml:space="preserve">3380404	</t>
  </si>
  <si>
    <t xml:space="preserve">588612	</t>
  </si>
  <si>
    <t>取消</t>
  </si>
  <si>
    <t xml:space="preserve">999224944134556	</t>
  </si>
  <si>
    <t>[新加坡]新加坡宜必思快捷店-红宝(Ibis Budget Singapore Ruby)(90362305)</t>
  </si>
  <si>
    <t>高级房&lt;2人入住&gt;</t>
  </si>
  <si>
    <t>SARI/EKA PUSPITA</t>
  </si>
  <si>
    <t xml:space="preserve">3548327	</t>
  </si>
  <si>
    <t xml:space="preserve">DEB230625082454696	</t>
  </si>
  <si>
    <t xml:space="preserve">999226494740630	</t>
  </si>
  <si>
    <t>[普吉岛]攀瓦布里海滨度假村(Panwaburi Beachfront Resort)(110133597)</t>
  </si>
  <si>
    <t>豪华双床房&lt;2人入住&gt;&lt;不退款&gt;&lt;早餐&gt;</t>
  </si>
  <si>
    <t>RYU/YAEJI,CHOI/YEONWOO</t>
  </si>
  <si>
    <t xml:space="preserve">3857272	</t>
  </si>
  <si>
    <t xml:space="preserve">22926	</t>
  </si>
  <si>
    <t xml:space="preserve">999226770088165	</t>
  </si>
  <si>
    <t>泳池景豪华双床房&lt;2人入住&gt;&lt;不退款&gt;</t>
  </si>
  <si>
    <t>OKADA/WAKAKO</t>
  </si>
  <si>
    <t xml:space="preserve">3925581	</t>
  </si>
  <si>
    <t xml:space="preserve">24587	</t>
  </si>
  <si>
    <t xml:space="preserve">999228263892589	</t>
  </si>
  <si>
    <t>[佛罗伦萨]维琪奥豪华酒店(Hotel Palazzo Vecchio)(55862028)</t>
  </si>
  <si>
    <t>标准房&lt;2人入住&gt;</t>
  </si>
  <si>
    <t>WEI/CHENNI</t>
  </si>
  <si>
    <t xml:space="preserve">4167092	</t>
  </si>
  <si>
    <t xml:space="preserve">9852831	</t>
  </si>
  <si>
    <t xml:space="preserve">999228295249357	</t>
  </si>
  <si>
    <t>[曼谷]素万那普机场曼谷凤凰酒店(The Phoenix Hotel Bangkok - Suvarnabhumi Airport)(57284064)</t>
  </si>
  <si>
    <t>豪华房&lt;2人入住&gt;</t>
  </si>
  <si>
    <t>LI/MIN,ma/guangyao</t>
  </si>
  <si>
    <t xml:space="preserve">4182430	</t>
  </si>
  <si>
    <t xml:space="preserve">	</t>
  </si>
  <si>
    <t xml:space="preserve">999228295262784	</t>
  </si>
  <si>
    <t>XU/YAN</t>
  </si>
  <si>
    <t xml:space="preserve">4182438	</t>
  </si>
  <si>
    <t xml:space="preserve">999228295786766	</t>
  </si>
  <si>
    <t>HE/HEXI</t>
  </si>
  <si>
    <t xml:space="preserve">4182844	</t>
  </si>
  <si>
    <t xml:space="preserve">999228295800779	</t>
  </si>
  <si>
    <t xml:space="preserve">4182853	</t>
  </si>
  <si>
    <t xml:space="preserve">999228295809895	</t>
  </si>
  <si>
    <t xml:space="preserve">4182861	</t>
  </si>
  <si>
    <t xml:space="preserve">999228343973055	</t>
  </si>
  <si>
    <t>[罗马]贝斯特韦斯特总统酒店(Best Western Hotel President)(70165504)</t>
  </si>
  <si>
    <t>Economy Double Room&lt;2人入住&gt;</t>
  </si>
  <si>
    <t>MIAO/LU</t>
  </si>
  <si>
    <t xml:space="preserve">4206023	</t>
  </si>
  <si>
    <t xml:space="preserve">999228369356613	</t>
  </si>
  <si>
    <t>[拉普拉普]皇宫水上乐园度假村(Jpark Island Resort &amp; Waterpark Cebu)(109329158)</t>
  </si>
  <si>
    <t>Deluxe Room&lt;2人入住&gt;&lt;不退款&gt;&lt;早餐&gt;</t>
  </si>
  <si>
    <t>KONG/GEUNPYO</t>
  </si>
  <si>
    <t xml:space="preserve">4221886	</t>
  </si>
  <si>
    <t xml:space="preserve">999228444160545	</t>
  </si>
  <si>
    <t>[普吉岛]海顿里拉瓦迪酒店(Leelavadee HuaTing Holiday Inn)(55831883)</t>
  </si>
  <si>
    <t>豪华泳池景观房&lt;2人入住&gt;&lt;早餐&gt;</t>
  </si>
  <si>
    <t>TAO/YU,CHEN/PEIJUN</t>
  </si>
  <si>
    <t xml:space="preserve">4246102	</t>
  </si>
  <si>
    <t xml:space="preserve">1683	</t>
  </si>
  <si>
    <t xml:space="preserve">999228529977695	</t>
  </si>
  <si>
    <t>Deluxe Ocean&lt;2人入住&gt;&lt;不退款&gt;&lt;早餐&gt;</t>
  </si>
  <si>
    <t>LEE/YURI</t>
  </si>
  <si>
    <t xml:space="preserve">4273283	</t>
  </si>
  <si>
    <t xml:space="preserve">999228539489163	</t>
  </si>
  <si>
    <t>[丹戎本雅]槟城火烈鸟海滩酒店(Flamingo Hotel by The Beach, Penang)(55439295)</t>
  </si>
  <si>
    <t>豪华海景房&lt;2人入住&gt;&lt;早餐&gt;</t>
  </si>
  <si>
    <t>Anand/Shishir,Anand/Shishir</t>
  </si>
  <si>
    <t xml:space="preserve">4275256	</t>
  </si>
  <si>
    <t xml:space="preserve">999228546676954	</t>
  </si>
  <si>
    <t>[甲米]甲米提帕度假酒店(Krabi Tipa Resort)(55851794)</t>
  </si>
  <si>
    <t>海洋按摩浴缸套房&lt;2人入住&gt;&lt;早餐&gt;</t>
  </si>
  <si>
    <t>Samanta/Riddhibrata,Samanta/Riddhibrata</t>
  </si>
  <si>
    <t xml:space="preserve">4277548	</t>
  </si>
  <si>
    <t xml:space="preserve">999228557386326	</t>
  </si>
  <si>
    <t>[吉隆坡]铂尔曼吉隆坡城市中心大酒店(Pullman Kuala Lumpur City Centre Hotel &amp; Residences)(56185634)</t>
  </si>
  <si>
    <t>甄选至尊豪华房&lt;2人入住&gt;&lt;不退款&gt;&lt;早餐&gt;</t>
  </si>
  <si>
    <t>Allazze/Sophia</t>
  </si>
  <si>
    <t xml:space="preserve">4291078	</t>
  </si>
  <si>
    <t xml:space="preserve">1005219	</t>
  </si>
  <si>
    <t xml:space="preserve">999228558216336	</t>
  </si>
  <si>
    <t>[迪拜]迪拜棕榈岛瑞吉酒店(The St. Regis Dubai, the Palm)(80389964)</t>
  </si>
  <si>
    <t>豪华特大床房&lt;2人入住&gt;&lt;早餐&gt;</t>
  </si>
  <si>
    <t>XU/YING,LUO/SISI,REN/YIXUJIA</t>
  </si>
  <si>
    <t xml:space="preserve">4291577	</t>
  </si>
  <si>
    <t xml:space="preserve">999228573480251	</t>
  </si>
  <si>
    <t>[兰卡威]珍南埃迪亚酒店(Adya Hotel Chenang)(55800994)</t>
  </si>
  <si>
    <t>豪华特大床房&lt;2人入住&gt;</t>
  </si>
  <si>
    <t>LU/JIAYUAN</t>
  </si>
  <si>
    <t xml:space="preserve">4300108	</t>
  </si>
  <si>
    <t xml:space="preserve">999228573499210	</t>
  </si>
  <si>
    <t>LAI/QIULING</t>
  </si>
  <si>
    <t xml:space="preserve">4300114	</t>
  </si>
  <si>
    <t xml:space="preserve">999228598562758	</t>
  </si>
  <si>
    <t>[宿务]瑟达宿务中央集团酒店(Seda Central Bloc Cebu)(95084417)</t>
  </si>
  <si>
    <t>豪华房&lt;2人入住&gt;&lt;早餐&gt;</t>
  </si>
  <si>
    <t>TU/PEIHSUAN</t>
  </si>
  <si>
    <t xml:space="preserve">4309730	</t>
  </si>
  <si>
    <t xml:space="preserve">271-1488966	</t>
  </si>
  <si>
    <t xml:space="preserve">29591417176	</t>
  </si>
  <si>
    <t>[新加坡]樟宜机场皇冠假日酒店  - IHG 旗下酒店(Crowne Plaza Changi Airport, an IHG Hotel)(55280749)</t>
  </si>
  <si>
    <t>标准房&lt;2人入住&gt;&lt;不退款&gt;&lt;早餐&gt;</t>
  </si>
  <si>
    <t>WANG/YUXIN,MENG/LI</t>
  </si>
  <si>
    <t xml:space="preserve">4575774	</t>
  </si>
  <si>
    <t xml:space="preserve">84903767. 65800131	</t>
  </si>
  <si>
    <t xml:space="preserve">999229733284319	</t>
  </si>
  <si>
    <t>[马卡蒂]新世界马卡蒂酒店(New World Makati Hotel)(70391576)</t>
  </si>
  <si>
    <t>高级特大床房&lt;2人入住&gt;&lt;不退款&gt;</t>
  </si>
  <si>
    <t>Rhodes/Stephen</t>
  </si>
  <si>
    <t xml:space="preserve">4597294	</t>
  </si>
  <si>
    <t xml:space="preserve">7483300	</t>
  </si>
  <si>
    <t xml:space="preserve">999229933870885	</t>
  </si>
  <si>
    <t>[吉隆坡]吉隆坡市中心智选假日酒店(Holiday Inn Express Kuala Lumpur City Centre, an IHG Hotel)(55337198)</t>
  </si>
  <si>
    <t>标准房&lt;2人入住&gt;&lt;不退款&gt;</t>
  </si>
  <si>
    <t>XU/XUEMIN,Xu/Xuemin</t>
  </si>
  <si>
    <t xml:space="preserve">4647572	</t>
  </si>
  <si>
    <t xml:space="preserve">422488	</t>
  </si>
  <si>
    <t>，</t>
  </si>
  <si>
    <t>28698.24 HKD</t>
  </si>
  <si>
    <t>A240204094450481</t>
  </si>
  <si>
    <t>A240204094516481</t>
  </si>
  <si>
    <t>总计：28698.24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</si>
  <si>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</si>
  <si>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</si>
  <si>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</si>
  <si>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</si>
  <si>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</si>
  <si>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</si>
  <si>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</si>
  <si>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</si>
  <si>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</si>
  <si>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</si>
  <si>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</si>
  <si>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</si>
  <si>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</si>
  <si>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</si>
  <si>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</si>
  <si>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</si>
  <si>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</si>
  <si>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</si>
  <si>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</si>
  <si>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</si>
  <si>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3548327</t>
  </si>
  <si>
    <t>新加坡宜必思快捷店-红宝(政府卫生认证)</t>
  </si>
  <si>
    <t>SARI EKA PUSPITA</t>
  </si>
  <si>
    <t>2024-01-29</t>
  </si>
  <si>
    <t>2024-02-01</t>
  </si>
  <si>
    <t>退房日周结</t>
  </si>
  <si>
    <t>1345.88</t>
  </si>
  <si>
    <t>1462.44</t>
  </si>
  <si>
    <t>0</t>
  </si>
  <si>
    <t>0.00</t>
  </si>
  <si>
    <t>携程汇智国际直连</t>
  </si>
  <si>
    <t>925</t>
  </si>
  <si>
    <t>2023-06-25 08:24:55</t>
  </si>
  <si>
    <t>否</t>
  </si>
  <si>
    <t>汇智国际旅游发展有限公司</t>
  </si>
  <si>
    <t>直连</t>
  </si>
  <si>
    <t>新加坡</t>
  </si>
  <si>
    <t>2023-08-30</t>
  </si>
  <si>
    <t>3857272</t>
  </si>
  <si>
    <t>攀瓦布里海滨度假村(SHA Extra Plus)</t>
  </si>
  <si>
    <t>RYU YAEJI,CHOI YEONWOO</t>
  </si>
  <si>
    <t>2024-01-30</t>
  </si>
  <si>
    <t>1236.01</t>
  </si>
  <si>
    <t>1329.04</t>
  </si>
  <si>
    <t>2023-08-30 14:33:49</t>
  </si>
  <si>
    <t>直采</t>
  </si>
  <si>
    <t>泰国</t>
  </si>
  <si>
    <t>2023-09-13</t>
  </si>
  <si>
    <t>3925581</t>
  </si>
  <si>
    <t>OKADA WAKAKO</t>
  </si>
  <si>
    <t>1740.00</t>
  </si>
  <si>
    <t>1862.16</t>
  </si>
  <si>
    <t>2023-09-13 18:42:13</t>
  </si>
  <si>
    <t>2023-11-01</t>
  </si>
  <si>
    <t>4167092</t>
  </si>
  <si>
    <t>维琪奥豪华酒店</t>
  </si>
  <si>
    <t>WEI CHENNI</t>
  </si>
  <si>
    <t>946.24</t>
  </si>
  <si>
    <t>1009.86</t>
  </si>
  <si>
    <t>2023-11-01 02:47:22</t>
  </si>
  <si>
    <t>意大利</t>
  </si>
  <si>
    <t>2023-11-09</t>
  </si>
  <si>
    <t>4221886</t>
  </si>
  <si>
    <t>皇宫水上乐园度假村</t>
  </si>
  <si>
    <t>KONG GEUNPYO</t>
  </si>
  <si>
    <t>2647.92</t>
  </si>
  <si>
    <t>2838.38</t>
  </si>
  <si>
    <t>2023-11-09 13:22:40</t>
  </si>
  <si>
    <t>菲律宾</t>
  </si>
  <si>
    <t>2023-11-18</t>
  </si>
  <si>
    <t>4273283</t>
  </si>
  <si>
    <t>LEE YURI</t>
  </si>
  <si>
    <t>2024-01-28</t>
  </si>
  <si>
    <t>5756.21</t>
  </si>
  <si>
    <t>6208.16</t>
  </si>
  <si>
    <t>2023-11-18 19:12:51</t>
  </si>
  <si>
    <t>2023-11-19</t>
  </si>
  <si>
    <t>4275256</t>
  </si>
  <si>
    <t>槟城火烈鸟海滩酒店</t>
  </si>
  <si>
    <t>Anand Shishir,Anand Shishir</t>
  </si>
  <si>
    <t>1319.89</t>
  </si>
  <si>
    <t>1422.60</t>
  </si>
  <si>
    <t>2023-11-19 13:11:00</t>
  </si>
  <si>
    <t>马来西亚</t>
  </si>
  <si>
    <t>2023-11-20</t>
  </si>
  <si>
    <t>4291078</t>
  </si>
  <si>
    <t>铂尔曼吉隆坡城市中心大酒店</t>
  </si>
  <si>
    <t>Allazze Sophia</t>
  </si>
  <si>
    <t>2024-01-27</t>
  </si>
  <si>
    <t>3639.99</t>
  </si>
  <si>
    <t>3923.25</t>
  </si>
  <si>
    <t>2023-11-21 10:06:47</t>
  </si>
  <si>
    <t>2024-01-10</t>
  </si>
  <si>
    <t>4575774</t>
  </si>
  <si>
    <t>新加坡樟宜机场皇冠假日酒店</t>
  </si>
  <si>
    <t>WANG YUXIN,MENG LI</t>
  </si>
  <si>
    <t>2024-01-31</t>
  </si>
  <si>
    <t>3839.99</t>
  </si>
  <si>
    <t>4177.54</t>
  </si>
  <si>
    <t>2024-01-11 06:31:45</t>
  </si>
  <si>
    <t>2024-01-15</t>
  </si>
  <si>
    <t>4597294</t>
  </si>
  <si>
    <t>马尼拉新世界酒店</t>
  </si>
  <si>
    <t>Rhodes Stephen</t>
  </si>
  <si>
    <t>2835.01</t>
  </si>
  <si>
    <t>3084.21</t>
  </si>
  <si>
    <t>2024-01-16 20:25:19</t>
  </si>
  <si>
    <t>2024-01-26</t>
  </si>
  <si>
    <t>4647572</t>
  </si>
  <si>
    <t>吉隆坡市中心智选假日酒店</t>
  </si>
  <si>
    <t>XU XUEMIN,Xu Xuemin</t>
  </si>
  <si>
    <t>1270.01</t>
  </si>
  <si>
    <t>1380.60</t>
  </si>
  <si>
    <t>2024-01-26 13:53:20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</si>
</sst>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14</xdr:col>
      <xdr:colOff>504825</xdr:colOff>
      <xdr:row>69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62037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45320</v>
      </c>
      <c r="G2" s="6">
        <v>45323</v>
      </c>
      <c r="H2" s="4">
        <v>1</v>
      </c>
      <c r="I2" s="4">
        <v>3</v>
      </c>
      <c r="J2" s="4">
        <v>3</v>
      </c>
      <c r="K2" s="4" t="s">
        <v>30</v>
      </c>
      <c r="L2" s="4">
        <v>1141</v>
      </c>
      <c r="M2" s="4">
        <v>1141</v>
      </c>
      <c r="N2" s="4" t="s">
        <v>31</v>
      </c>
      <c r="O2" s="4" t="s">
        <v>32</v>
      </c>
      <c r="P2" s="4" t="s">
        <v>33</v>
      </c>
      <c r="Q2" s="4">
        <v>0</v>
      </c>
      <c r="R2" s="7">
        <v>45051</v>
      </c>
      <c r="S2" s="6">
        <v>45326</v>
      </c>
      <c r="T2" s="4" t="s">
        <v>34</v>
      </c>
      <c r="U2" s="4">
        <v>1141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45320</v>
      </c>
      <c r="G3" s="6">
        <v>45323</v>
      </c>
      <c r="H3" s="4">
        <v>1</v>
      </c>
      <c r="I3" s="4">
        <v>3</v>
      </c>
      <c r="J3" s="4">
        <v>3</v>
      </c>
      <c r="K3" s="4" t="s">
        <v>30</v>
      </c>
      <c r="L3" s="4">
        <v>2814</v>
      </c>
      <c r="M3" s="4">
        <v>2814</v>
      </c>
      <c r="N3" s="4" t="s">
        <v>40</v>
      </c>
      <c r="O3" s="4" t="s">
        <v>32</v>
      </c>
      <c r="P3" s="4" t="s">
        <v>33</v>
      </c>
      <c r="Q3" s="4">
        <v>0</v>
      </c>
      <c r="R3" s="7">
        <v>45062</v>
      </c>
      <c r="S3" s="6">
        <v>45326</v>
      </c>
      <c r="T3" s="4" t="s">
        <v>34</v>
      </c>
      <c r="U3" s="4">
        <v>2814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45320</v>
      </c>
      <c r="G4" s="6">
        <v>45323</v>
      </c>
      <c r="H4" s="4">
        <v>1</v>
      </c>
      <c r="I4" s="4">
        <v>3</v>
      </c>
      <c r="J4" s="4">
        <v>3</v>
      </c>
      <c r="K4" s="4" t="s">
        <v>30</v>
      </c>
      <c r="L4" s="4">
        <v>-2814</v>
      </c>
      <c r="M4" s="4">
        <v>-2814</v>
      </c>
      <c r="N4" s="4" t="s">
        <v>40</v>
      </c>
      <c r="O4" s="4" t="s">
        <v>32</v>
      </c>
      <c r="P4" s="4" t="s">
        <v>33</v>
      </c>
      <c r="Q4" s="4">
        <v>0</v>
      </c>
      <c r="R4" s="7">
        <v>45062</v>
      </c>
      <c r="S4" s="6">
        <v>45326</v>
      </c>
      <c r="T4" s="4" t="s">
        <v>34</v>
      </c>
      <c r="U4" s="4">
        <v>-2814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45320</v>
      </c>
      <c r="G5" s="6">
        <v>45323</v>
      </c>
      <c r="H5" s="4">
        <v>1</v>
      </c>
      <c r="I5" s="4">
        <v>3</v>
      </c>
      <c r="J5" s="4">
        <v>3</v>
      </c>
      <c r="K5" s="4" t="s">
        <v>30</v>
      </c>
      <c r="L5" s="4">
        <v>1462.44</v>
      </c>
      <c r="M5" s="4">
        <v>1462.44</v>
      </c>
      <c r="N5" s="4" t="s">
        <v>47</v>
      </c>
      <c r="O5" s="4" t="s">
        <v>32</v>
      </c>
      <c r="P5" s="4" t="s">
        <v>33</v>
      </c>
      <c r="Q5" s="4">
        <v>0</v>
      </c>
      <c r="R5" s="7">
        <v>45102.0000115741</v>
      </c>
      <c r="S5" s="6">
        <v>45326</v>
      </c>
      <c r="T5" s="4" t="s">
        <v>34</v>
      </c>
      <c r="U5" s="4">
        <v>1462.44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45321</v>
      </c>
      <c r="G6" s="6">
        <v>45323</v>
      </c>
      <c r="H6" s="4">
        <v>1</v>
      </c>
      <c r="I6" s="4">
        <v>2</v>
      </c>
      <c r="J6" s="4">
        <v>2</v>
      </c>
      <c r="K6" s="4" t="s">
        <v>30</v>
      </c>
      <c r="L6" s="4">
        <v>1329.04</v>
      </c>
      <c r="M6" s="4">
        <v>1329.04</v>
      </c>
      <c r="N6" s="4" t="s">
        <v>53</v>
      </c>
      <c r="O6" s="4" t="s">
        <v>32</v>
      </c>
      <c r="P6" s="4" t="s">
        <v>33</v>
      </c>
      <c r="Q6" s="4">
        <v>0</v>
      </c>
      <c r="R6" s="7">
        <v>45168</v>
      </c>
      <c r="S6" s="6">
        <v>45326</v>
      </c>
      <c r="T6" s="4" t="s">
        <v>34</v>
      </c>
      <c r="U6" s="4">
        <v>1329.04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57</v>
      </c>
      <c r="F7" s="6">
        <v>45320</v>
      </c>
      <c r="G7" s="6">
        <v>45323</v>
      </c>
      <c r="H7" s="4">
        <v>1</v>
      </c>
      <c r="I7" s="4">
        <v>3</v>
      </c>
      <c r="J7" s="4">
        <v>3</v>
      </c>
      <c r="K7" s="4" t="s">
        <v>30</v>
      </c>
      <c r="L7" s="4">
        <v>1862.16</v>
      </c>
      <c r="M7" s="4">
        <v>1862.16</v>
      </c>
      <c r="N7" s="4" t="s">
        <v>58</v>
      </c>
      <c r="O7" s="4" t="s">
        <v>32</v>
      </c>
      <c r="P7" s="4" t="s">
        <v>33</v>
      </c>
      <c r="Q7" s="4">
        <v>0</v>
      </c>
      <c r="R7" s="7">
        <v>45182</v>
      </c>
      <c r="S7" s="6">
        <v>45326</v>
      </c>
      <c r="T7" s="4" t="s">
        <v>34</v>
      </c>
      <c r="U7" s="4">
        <v>1862.16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45321</v>
      </c>
      <c r="G8" s="6">
        <v>45323</v>
      </c>
      <c r="H8" s="4">
        <v>1</v>
      </c>
      <c r="I8" s="4">
        <v>2</v>
      </c>
      <c r="J8" s="4">
        <v>2</v>
      </c>
      <c r="K8" s="4" t="s">
        <v>30</v>
      </c>
      <c r="L8" s="4">
        <v>1009.86</v>
      </c>
      <c r="M8" s="4">
        <v>1009.86</v>
      </c>
      <c r="N8" s="4" t="s">
        <v>64</v>
      </c>
      <c r="O8" s="4" t="s">
        <v>32</v>
      </c>
      <c r="P8" s="4" t="s">
        <v>33</v>
      </c>
      <c r="Q8" s="4">
        <v>0</v>
      </c>
      <c r="R8" s="7">
        <v>45231</v>
      </c>
      <c r="S8" s="6">
        <v>45326</v>
      </c>
      <c r="T8" s="4" t="s">
        <v>34</v>
      </c>
      <c r="U8" s="4">
        <v>1009.86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45322</v>
      </c>
      <c r="G9" s="6">
        <v>45323</v>
      </c>
      <c r="H9" s="4">
        <v>2</v>
      </c>
      <c r="I9" s="4">
        <v>1</v>
      </c>
      <c r="J9" s="4">
        <v>2</v>
      </c>
      <c r="K9" s="4" t="s">
        <v>30</v>
      </c>
      <c r="L9" s="4">
        <v>306.32</v>
      </c>
      <c r="M9" s="4">
        <v>306.32</v>
      </c>
      <c r="N9" s="4" t="s">
        <v>70</v>
      </c>
      <c r="O9" s="4" t="s">
        <v>32</v>
      </c>
      <c r="P9" s="4" t="s">
        <v>33</v>
      </c>
      <c r="Q9" s="4">
        <v>0</v>
      </c>
      <c r="R9" s="7">
        <v>45233</v>
      </c>
      <c r="S9" s="6">
        <v>45326</v>
      </c>
      <c r="T9" s="4" t="s">
        <v>34</v>
      </c>
      <c r="U9" s="4">
        <v>306.32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45322</v>
      </c>
      <c r="G10" s="6">
        <v>45323</v>
      </c>
      <c r="H10" s="4">
        <v>1</v>
      </c>
      <c r="I10" s="4">
        <v>1</v>
      </c>
      <c r="J10" s="4">
        <v>1</v>
      </c>
      <c r="K10" s="4" t="s">
        <v>30</v>
      </c>
      <c r="L10" s="4">
        <v>153.16</v>
      </c>
      <c r="M10" s="4">
        <v>153.16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45233.0000115741</v>
      </c>
      <c r="S10" s="6">
        <v>45326</v>
      </c>
      <c r="T10" s="4" t="s">
        <v>34</v>
      </c>
      <c r="U10" s="4">
        <v>153.16</v>
      </c>
      <c r="V10" s="4">
        <v>0</v>
      </c>
      <c r="W10" s="4">
        <v>0</v>
      </c>
      <c r="X10" s="4" t="s">
        <v>75</v>
      </c>
      <c r="Y10" s="4" t="s">
        <v>72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45322</v>
      </c>
      <c r="G11" s="6">
        <v>45323</v>
      </c>
      <c r="H11" s="4">
        <v>1</v>
      </c>
      <c r="I11" s="4">
        <v>1</v>
      </c>
      <c r="J11" s="4">
        <v>1</v>
      </c>
      <c r="K11" s="4" t="s">
        <v>30</v>
      </c>
      <c r="L11" s="4">
        <v>153.16</v>
      </c>
      <c r="M11" s="4">
        <v>153.16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45233.0000115741</v>
      </c>
      <c r="S11" s="6">
        <v>45326</v>
      </c>
      <c r="T11" s="4" t="s">
        <v>34</v>
      </c>
      <c r="U11" s="4">
        <v>153.16</v>
      </c>
      <c r="V11" s="4">
        <v>0</v>
      </c>
      <c r="W11" s="4">
        <v>0</v>
      </c>
      <c r="X11" s="4" t="s">
        <v>78</v>
      </c>
      <c r="Y11" s="4" t="s">
        <v>72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45322</v>
      </c>
      <c r="G12" s="6">
        <v>45323</v>
      </c>
      <c r="H12" s="4">
        <v>1</v>
      </c>
      <c r="I12" s="4">
        <v>1</v>
      </c>
      <c r="J12" s="4">
        <v>1</v>
      </c>
      <c r="K12" s="4" t="s">
        <v>30</v>
      </c>
      <c r="L12" s="4">
        <v>153.16</v>
      </c>
      <c r="M12" s="4">
        <v>153.16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45233</v>
      </c>
      <c r="S12" s="6">
        <v>45326</v>
      </c>
      <c r="T12" s="4" t="s">
        <v>34</v>
      </c>
      <c r="U12" s="4">
        <v>153.16</v>
      </c>
      <c r="V12" s="4">
        <v>0</v>
      </c>
      <c r="W12" s="4">
        <v>0</v>
      </c>
      <c r="X12" s="4" t="s">
        <v>80</v>
      </c>
      <c r="Y12" s="4" t="s">
        <v>72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45322</v>
      </c>
      <c r="G13" s="6">
        <v>45323</v>
      </c>
      <c r="H13" s="4">
        <v>1</v>
      </c>
      <c r="I13" s="4">
        <v>1</v>
      </c>
      <c r="J13" s="4">
        <v>1</v>
      </c>
      <c r="K13" s="4" t="s">
        <v>30</v>
      </c>
      <c r="L13" s="4">
        <v>153.16</v>
      </c>
      <c r="M13" s="4">
        <v>153.16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45233.0000115741</v>
      </c>
      <c r="S13" s="6">
        <v>45326</v>
      </c>
      <c r="T13" s="4" t="s">
        <v>34</v>
      </c>
      <c r="U13" s="4">
        <v>153.16</v>
      </c>
      <c r="V13" s="4">
        <v>0</v>
      </c>
      <c r="W13" s="4">
        <v>0</v>
      </c>
      <c r="X13" s="4" t="s">
        <v>82</v>
      </c>
      <c r="Y13" s="4" t="s">
        <v>72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45320</v>
      </c>
      <c r="G14" s="6">
        <v>45323</v>
      </c>
      <c r="H14" s="4">
        <v>1</v>
      </c>
      <c r="I14" s="4">
        <v>3</v>
      </c>
      <c r="J14" s="4">
        <v>3</v>
      </c>
      <c r="K14" s="4" t="s">
        <v>30</v>
      </c>
      <c r="L14" s="4">
        <v>2230.68</v>
      </c>
      <c r="M14" s="4">
        <v>2230.68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45236</v>
      </c>
      <c r="S14" s="6">
        <v>45326</v>
      </c>
      <c r="T14" s="4" t="s">
        <v>34</v>
      </c>
      <c r="U14" s="4">
        <v>2230.68</v>
      </c>
      <c r="V14" s="4">
        <v>0</v>
      </c>
      <c r="W14" s="4">
        <v>0</v>
      </c>
      <c r="X14" s="4" t="s">
        <v>87</v>
      </c>
      <c r="Y14" s="4" t="s">
        <v>72</v>
      </c>
    </row>
    <row r="15" s="4" customFormat="1" spans="1:25">
      <c r="A15" s="4" t="s">
        <v>83</v>
      </c>
      <c r="B15" s="4" t="s">
        <v>26</v>
      </c>
      <c r="C15" s="4" t="s">
        <v>43</v>
      </c>
      <c r="D15" s="4" t="s">
        <v>84</v>
      </c>
      <c r="E15" s="4" t="s">
        <v>85</v>
      </c>
      <c r="F15" s="6">
        <v>45320</v>
      </c>
      <c r="G15" s="6">
        <v>45323</v>
      </c>
      <c r="H15" s="4">
        <v>1</v>
      </c>
      <c r="I15" s="4">
        <v>3</v>
      </c>
      <c r="J15" s="4">
        <v>3</v>
      </c>
      <c r="K15" s="4" t="s">
        <v>30</v>
      </c>
      <c r="L15" s="4">
        <v>-2230.68</v>
      </c>
      <c r="M15" s="4">
        <v>-2230.68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45236</v>
      </c>
      <c r="S15" s="6">
        <v>45326</v>
      </c>
      <c r="T15" s="4" t="s">
        <v>34</v>
      </c>
      <c r="U15" s="4">
        <v>-2230.68</v>
      </c>
      <c r="V15" s="4">
        <v>0</v>
      </c>
      <c r="W15" s="4">
        <v>0</v>
      </c>
      <c r="X15" s="4" t="s">
        <v>87</v>
      </c>
      <c r="Y15" s="4" t="s">
        <v>72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45321</v>
      </c>
      <c r="G16" s="6">
        <v>45323</v>
      </c>
      <c r="H16" s="4">
        <v>1</v>
      </c>
      <c r="I16" s="4">
        <v>2</v>
      </c>
      <c r="J16" s="4">
        <v>2</v>
      </c>
      <c r="K16" s="4" t="s">
        <v>30</v>
      </c>
      <c r="L16" s="4">
        <v>2838.38</v>
      </c>
      <c r="M16" s="4">
        <v>2838.38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45239.0000115741</v>
      </c>
      <c r="S16" s="6">
        <v>45326</v>
      </c>
      <c r="T16" s="4" t="s">
        <v>34</v>
      </c>
      <c r="U16" s="4">
        <v>2838.38</v>
      </c>
      <c r="V16" s="4">
        <v>0</v>
      </c>
      <c r="W16" s="4">
        <v>0</v>
      </c>
      <c r="X16" s="4" t="s">
        <v>92</v>
      </c>
      <c r="Y16" s="4" t="s">
        <v>72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45319</v>
      </c>
      <c r="G17" s="6">
        <v>45323</v>
      </c>
      <c r="H17" s="4">
        <v>1</v>
      </c>
      <c r="I17" s="4">
        <v>4</v>
      </c>
      <c r="J17" s="4">
        <v>4</v>
      </c>
      <c r="K17" s="4" t="s">
        <v>30</v>
      </c>
      <c r="L17" s="4">
        <v>4080.68</v>
      </c>
      <c r="M17" s="4">
        <v>4080.68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45243</v>
      </c>
      <c r="S17" s="6">
        <v>45326</v>
      </c>
      <c r="T17" s="4" t="s">
        <v>34</v>
      </c>
      <c r="U17" s="4">
        <v>4080.68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89</v>
      </c>
      <c r="E18" s="4" t="s">
        <v>100</v>
      </c>
      <c r="F18" s="6">
        <v>45319</v>
      </c>
      <c r="G18" s="6">
        <v>45323</v>
      </c>
      <c r="H18" s="4">
        <v>1</v>
      </c>
      <c r="I18" s="4">
        <v>4</v>
      </c>
      <c r="J18" s="4">
        <v>4</v>
      </c>
      <c r="K18" s="4" t="s">
        <v>30</v>
      </c>
      <c r="L18" s="4">
        <v>6208.16</v>
      </c>
      <c r="M18" s="4">
        <v>6208.16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45248.0000115741</v>
      </c>
      <c r="S18" s="6">
        <v>45326</v>
      </c>
      <c r="T18" s="4" t="s">
        <v>34</v>
      </c>
      <c r="U18" s="4">
        <v>6208.16</v>
      </c>
      <c r="V18" s="4">
        <v>0</v>
      </c>
      <c r="W18" s="4">
        <v>0</v>
      </c>
      <c r="X18" s="4" t="s">
        <v>102</v>
      </c>
      <c r="Y18" s="4" t="s">
        <v>72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45320</v>
      </c>
      <c r="G19" s="6">
        <v>45323</v>
      </c>
      <c r="H19" s="4">
        <v>1</v>
      </c>
      <c r="I19" s="4">
        <v>3</v>
      </c>
      <c r="J19" s="4">
        <v>3</v>
      </c>
      <c r="K19" s="4" t="s">
        <v>30</v>
      </c>
      <c r="L19" s="4">
        <v>1422.6</v>
      </c>
      <c r="M19" s="4">
        <v>1422.6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45249</v>
      </c>
      <c r="S19" s="6">
        <v>45326</v>
      </c>
      <c r="T19" s="4" t="s">
        <v>34</v>
      </c>
      <c r="U19" s="4">
        <v>1422.6</v>
      </c>
      <c r="V19" s="4">
        <v>0</v>
      </c>
      <c r="W19" s="4">
        <v>0</v>
      </c>
      <c r="X19" s="4" t="s">
        <v>107</v>
      </c>
      <c r="Y19" s="4" t="s">
        <v>72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45321</v>
      </c>
      <c r="G20" s="6">
        <v>45323</v>
      </c>
      <c r="H20" s="4">
        <v>1</v>
      </c>
      <c r="I20" s="4">
        <v>2</v>
      </c>
      <c r="J20" s="4">
        <v>2</v>
      </c>
      <c r="K20" s="4" t="s">
        <v>30</v>
      </c>
      <c r="L20" s="4">
        <v>2188.1</v>
      </c>
      <c r="M20" s="4">
        <v>2188.1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45250.0000115741</v>
      </c>
      <c r="S20" s="6">
        <v>45326</v>
      </c>
      <c r="T20" s="4" t="s">
        <v>34</v>
      </c>
      <c r="U20" s="4">
        <v>2188.1</v>
      </c>
      <c r="V20" s="4">
        <v>0</v>
      </c>
      <c r="W20" s="4">
        <v>0</v>
      </c>
      <c r="X20" s="4" t="s">
        <v>112</v>
      </c>
      <c r="Y20" s="4" t="s">
        <v>72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45318</v>
      </c>
      <c r="G21" s="6">
        <v>45323</v>
      </c>
      <c r="H21" s="4">
        <v>1</v>
      </c>
      <c r="I21" s="4">
        <v>5</v>
      </c>
      <c r="J21" s="4">
        <v>5</v>
      </c>
      <c r="K21" s="4" t="s">
        <v>30</v>
      </c>
      <c r="L21" s="4">
        <v>3923.25</v>
      </c>
      <c r="M21" s="4">
        <v>3923.25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45250.0000115741</v>
      </c>
      <c r="S21" s="6">
        <v>45326</v>
      </c>
      <c r="T21" s="4" t="s">
        <v>34</v>
      </c>
      <c r="U21" s="4">
        <v>3923.25</v>
      </c>
      <c r="V21" s="4">
        <v>0</v>
      </c>
      <c r="W21" s="4">
        <v>0</v>
      </c>
      <c r="X21" s="4" t="s">
        <v>117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45320</v>
      </c>
      <c r="G22" s="6">
        <v>45323</v>
      </c>
      <c r="H22" s="4">
        <v>3</v>
      </c>
      <c r="I22" s="4">
        <v>3</v>
      </c>
      <c r="J22" s="4">
        <v>9</v>
      </c>
      <c r="K22" s="4" t="s">
        <v>30</v>
      </c>
      <c r="L22" s="4">
        <v>25602.66</v>
      </c>
      <c r="M22" s="4">
        <v>25602.66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45250.0000115741</v>
      </c>
      <c r="S22" s="6">
        <v>45326</v>
      </c>
      <c r="T22" s="4" t="s">
        <v>34</v>
      </c>
      <c r="U22" s="4">
        <v>25602.66</v>
      </c>
      <c r="V22" s="4">
        <v>0</v>
      </c>
      <c r="W22" s="4">
        <v>0</v>
      </c>
      <c r="X22" s="4" t="s">
        <v>123</v>
      </c>
      <c r="Y22" s="4" t="s">
        <v>72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45320</v>
      </c>
      <c r="G23" s="6">
        <v>45323</v>
      </c>
      <c r="H23" s="4">
        <v>1</v>
      </c>
      <c r="I23" s="4">
        <v>3</v>
      </c>
      <c r="J23" s="4">
        <v>3</v>
      </c>
      <c r="K23" s="4" t="s">
        <v>30</v>
      </c>
      <c r="L23" s="4">
        <v>645.87</v>
      </c>
      <c r="M23" s="4">
        <v>645.87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45251</v>
      </c>
      <c r="S23" s="6">
        <v>45326</v>
      </c>
      <c r="T23" s="4" t="s">
        <v>34</v>
      </c>
      <c r="U23" s="4">
        <v>645.87</v>
      </c>
      <c r="V23" s="4">
        <v>0</v>
      </c>
      <c r="W23" s="4">
        <v>0</v>
      </c>
      <c r="X23" s="4" t="s">
        <v>128</v>
      </c>
      <c r="Y23" s="4" t="s">
        <v>72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45320</v>
      </c>
      <c r="G24" s="6">
        <v>45323</v>
      </c>
      <c r="H24" s="4">
        <v>1</v>
      </c>
      <c r="I24" s="4">
        <v>3</v>
      </c>
      <c r="J24" s="4">
        <v>3</v>
      </c>
      <c r="K24" s="4" t="s">
        <v>30</v>
      </c>
      <c r="L24" s="4">
        <v>645.87</v>
      </c>
      <c r="M24" s="4">
        <v>645.87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45251</v>
      </c>
      <c r="S24" s="6">
        <v>45326</v>
      </c>
      <c r="T24" s="4" t="s">
        <v>34</v>
      </c>
      <c r="U24" s="4">
        <v>645.87</v>
      </c>
      <c r="V24" s="4">
        <v>0</v>
      </c>
      <c r="W24" s="4">
        <v>0</v>
      </c>
      <c r="X24" s="4" t="s">
        <v>131</v>
      </c>
      <c r="Y24" s="4" t="s">
        <v>72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45319</v>
      </c>
      <c r="G25" s="6">
        <v>45323</v>
      </c>
      <c r="H25" s="4">
        <v>1</v>
      </c>
      <c r="I25" s="4">
        <v>4</v>
      </c>
      <c r="J25" s="4">
        <v>4</v>
      </c>
      <c r="K25" s="4" t="s">
        <v>30</v>
      </c>
      <c r="L25" s="4">
        <v>3058.52</v>
      </c>
      <c r="M25" s="4">
        <v>3058.52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45253</v>
      </c>
      <c r="S25" s="6">
        <v>45326</v>
      </c>
      <c r="T25" s="4" t="s">
        <v>34</v>
      </c>
      <c r="U25" s="4">
        <v>3058.52</v>
      </c>
      <c r="V25" s="4">
        <v>0</v>
      </c>
      <c r="W25" s="4">
        <v>0</v>
      </c>
      <c r="X25" s="4" t="s">
        <v>136</v>
      </c>
      <c r="Y25" s="4" t="s">
        <v>137</v>
      </c>
    </row>
    <row r="26" s="4" customFormat="1" spans="1:25">
      <c r="A26" s="4" t="s">
        <v>108</v>
      </c>
      <c r="B26" s="4" t="s">
        <v>26</v>
      </c>
      <c r="C26" s="4" t="s">
        <v>43</v>
      </c>
      <c r="D26" s="4" t="s">
        <v>109</v>
      </c>
      <c r="E26" s="4" t="s">
        <v>110</v>
      </c>
      <c r="F26" s="6">
        <v>45321</v>
      </c>
      <c r="G26" s="6">
        <v>45323</v>
      </c>
      <c r="H26" s="4">
        <v>1</v>
      </c>
      <c r="I26" s="4">
        <v>2</v>
      </c>
      <c r="J26" s="4">
        <v>2</v>
      </c>
      <c r="K26" s="4" t="s">
        <v>30</v>
      </c>
      <c r="L26" s="4">
        <v>-2188.1</v>
      </c>
      <c r="M26" s="4">
        <v>-2188.1</v>
      </c>
      <c r="N26" s="4" t="s">
        <v>111</v>
      </c>
      <c r="O26" s="4" t="s">
        <v>32</v>
      </c>
      <c r="P26" s="4" t="s">
        <v>33</v>
      </c>
      <c r="Q26" s="4">
        <v>0</v>
      </c>
      <c r="R26" s="7">
        <v>45250.0000115741</v>
      </c>
      <c r="S26" s="6">
        <v>45326</v>
      </c>
      <c r="T26" s="4" t="s">
        <v>34</v>
      </c>
      <c r="U26" s="4">
        <v>-2188.1</v>
      </c>
      <c r="V26" s="4">
        <v>0</v>
      </c>
      <c r="W26" s="4">
        <v>0</v>
      </c>
      <c r="X26" s="4" t="s">
        <v>112</v>
      </c>
      <c r="Y26" s="4" t="s">
        <v>72</v>
      </c>
    </row>
    <row r="27" s="4" customFormat="1" spans="1:25">
      <c r="A27" s="4" t="s">
        <v>129</v>
      </c>
      <c r="B27" s="4" t="s">
        <v>26</v>
      </c>
      <c r="C27" s="4" t="s">
        <v>43</v>
      </c>
      <c r="D27" s="4" t="s">
        <v>125</v>
      </c>
      <c r="E27" s="4" t="s">
        <v>126</v>
      </c>
      <c r="F27" s="6">
        <v>45320</v>
      </c>
      <c r="G27" s="6">
        <v>45323</v>
      </c>
      <c r="H27" s="4">
        <v>1</v>
      </c>
      <c r="I27" s="4">
        <v>3</v>
      </c>
      <c r="J27" s="4">
        <v>3</v>
      </c>
      <c r="K27" s="4" t="s">
        <v>30</v>
      </c>
      <c r="L27" s="4">
        <v>-645.87</v>
      </c>
      <c r="M27" s="4">
        <v>-645.87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45251</v>
      </c>
      <c r="S27" s="6">
        <v>45326</v>
      </c>
      <c r="T27" s="4" t="s">
        <v>34</v>
      </c>
      <c r="U27" s="4">
        <v>-645.87</v>
      </c>
      <c r="V27" s="4">
        <v>0</v>
      </c>
      <c r="W27" s="4">
        <v>0</v>
      </c>
      <c r="X27" s="4" t="s">
        <v>131</v>
      </c>
      <c r="Y27" s="4" t="s">
        <v>72</v>
      </c>
    </row>
    <row r="28" s="4" customFormat="1" spans="1:25">
      <c r="A28" s="4" t="s">
        <v>124</v>
      </c>
      <c r="B28" s="4" t="s">
        <v>26</v>
      </c>
      <c r="C28" s="4" t="s">
        <v>43</v>
      </c>
      <c r="D28" s="4" t="s">
        <v>125</v>
      </c>
      <c r="E28" s="4" t="s">
        <v>126</v>
      </c>
      <c r="F28" s="6">
        <v>45320</v>
      </c>
      <c r="G28" s="6">
        <v>45323</v>
      </c>
      <c r="H28" s="4">
        <v>1</v>
      </c>
      <c r="I28" s="4">
        <v>3</v>
      </c>
      <c r="J28" s="4">
        <v>3</v>
      </c>
      <c r="K28" s="4" t="s">
        <v>30</v>
      </c>
      <c r="L28" s="4">
        <v>-645.87</v>
      </c>
      <c r="M28" s="4">
        <v>-645.87</v>
      </c>
      <c r="N28" s="4" t="s">
        <v>127</v>
      </c>
      <c r="O28" s="4" t="s">
        <v>32</v>
      </c>
      <c r="P28" s="4" t="s">
        <v>33</v>
      </c>
      <c r="Q28" s="4">
        <v>0</v>
      </c>
      <c r="R28" s="7">
        <v>45251</v>
      </c>
      <c r="S28" s="6">
        <v>45326</v>
      </c>
      <c r="T28" s="4" t="s">
        <v>34</v>
      </c>
      <c r="U28" s="4">
        <v>-645.87</v>
      </c>
      <c r="V28" s="4">
        <v>0</v>
      </c>
      <c r="W28" s="4">
        <v>0</v>
      </c>
      <c r="X28" s="4" t="s">
        <v>128</v>
      </c>
      <c r="Y28" s="4" t="s">
        <v>72</v>
      </c>
    </row>
    <row r="29" s="4" customFormat="1" spans="1:25">
      <c r="A29" s="4" t="s">
        <v>73</v>
      </c>
      <c r="B29" s="4" t="s">
        <v>26</v>
      </c>
      <c r="C29" s="4" t="s">
        <v>43</v>
      </c>
      <c r="D29" s="4" t="s">
        <v>68</v>
      </c>
      <c r="E29" s="4" t="s">
        <v>69</v>
      </c>
      <c r="F29" s="6">
        <v>45322</v>
      </c>
      <c r="G29" s="6">
        <v>45323</v>
      </c>
      <c r="H29" s="4">
        <v>1</v>
      </c>
      <c r="I29" s="4">
        <v>1</v>
      </c>
      <c r="J29" s="4">
        <v>1</v>
      </c>
      <c r="K29" s="4" t="s">
        <v>30</v>
      </c>
      <c r="L29" s="4">
        <v>-153.16</v>
      </c>
      <c r="M29" s="4">
        <v>-153.16</v>
      </c>
      <c r="N29" s="4" t="s">
        <v>74</v>
      </c>
      <c r="O29" s="4" t="s">
        <v>32</v>
      </c>
      <c r="P29" s="4" t="s">
        <v>33</v>
      </c>
      <c r="Q29" s="4">
        <v>0</v>
      </c>
      <c r="R29" s="7">
        <v>45233.0000115741</v>
      </c>
      <c r="S29" s="6">
        <v>45326</v>
      </c>
      <c r="T29" s="4" t="s">
        <v>34</v>
      </c>
      <c r="U29" s="4">
        <v>-153.16</v>
      </c>
      <c r="V29" s="4">
        <v>0</v>
      </c>
      <c r="W29" s="4">
        <v>0</v>
      </c>
      <c r="X29" s="4" t="s">
        <v>75</v>
      </c>
      <c r="Y29" s="4" t="s">
        <v>72</v>
      </c>
    </row>
    <row r="30" s="4" customFormat="1" spans="1:25">
      <c r="A30" s="4" t="s">
        <v>81</v>
      </c>
      <c r="B30" s="4" t="s">
        <v>26</v>
      </c>
      <c r="C30" s="4" t="s">
        <v>43</v>
      </c>
      <c r="D30" s="4" t="s">
        <v>68</v>
      </c>
      <c r="E30" s="4" t="s">
        <v>69</v>
      </c>
      <c r="F30" s="6">
        <v>45322</v>
      </c>
      <c r="G30" s="6">
        <v>45323</v>
      </c>
      <c r="H30" s="4">
        <v>1</v>
      </c>
      <c r="I30" s="4">
        <v>1</v>
      </c>
      <c r="J30" s="4">
        <v>1</v>
      </c>
      <c r="K30" s="4" t="s">
        <v>30</v>
      </c>
      <c r="L30" s="4">
        <v>-153.16</v>
      </c>
      <c r="M30" s="4">
        <v>-153.16</v>
      </c>
      <c r="N30" s="4" t="s">
        <v>77</v>
      </c>
      <c r="O30" s="4" t="s">
        <v>32</v>
      </c>
      <c r="P30" s="4" t="s">
        <v>33</v>
      </c>
      <c r="Q30" s="4">
        <v>0</v>
      </c>
      <c r="R30" s="7">
        <v>45233.0000115741</v>
      </c>
      <c r="S30" s="6">
        <v>45326</v>
      </c>
      <c r="T30" s="4" t="s">
        <v>34</v>
      </c>
      <c r="U30" s="4">
        <v>-153.16</v>
      </c>
      <c r="V30" s="4">
        <v>0</v>
      </c>
      <c r="W30" s="4">
        <v>0</v>
      </c>
      <c r="X30" s="4" t="s">
        <v>82</v>
      </c>
      <c r="Y30" s="4" t="s">
        <v>72</v>
      </c>
    </row>
    <row r="31" s="4" customFormat="1" spans="1:25">
      <c r="A31" s="4" t="s">
        <v>79</v>
      </c>
      <c r="B31" s="4" t="s">
        <v>26</v>
      </c>
      <c r="C31" s="4" t="s">
        <v>43</v>
      </c>
      <c r="D31" s="4" t="s">
        <v>68</v>
      </c>
      <c r="E31" s="4" t="s">
        <v>69</v>
      </c>
      <c r="F31" s="6">
        <v>45322</v>
      </c>
      <c r="G31" s="6">
        <v>45323</v>
      </c>
      <c r="H31" s="4">
        <v>1</v>
      </c>
      <c r="I31" s="4">
        <v>1</v>
      </c>
      <c r="J31" s="4">
        <v>1</v>
      </c>
      <c r="K31" s="4" t="s">
        <v>30</v>
      </c>
      <c r="L31" s="4">
        <v>-153.16</v>
      </c>
      <c r="M31" s="4">
        <v>-153.16</v>
      </c>
      <c r="N31" s="4" t="s">
        <v>77</v>
      </c>
      <c r="O31" s="4" t="s">
        <v>32</v>
      </c>
      <c r="P31" s="4" t="s">
        <v>33</v>
      </c>
      <c r="Q31" s="4">
        <v>0</v>
      </c>
      <c r="R31" s="7">
        <v>45233</v>
      </c>
      <c r="S31" s="6">
        <v>45326</v>
      </c>
      <c r="T31" s="4" t="s">
        <v>34</v>
      </c>
      <c r="U31" s="4">
        <v>-153.16</v>
      </c>
      <c r="V31" s="4">
        <v>0</v>
      </c>
      <c r="W31" s="4">
        <v>0</v>
      </c>
      <c r="X31" s="4" t="s">
        <v>80</v>
      </c>
      <c r="Y31" s="4" t="s">
        <v>72</v>
      </c>
    </row>
    <row r="32" s="4" customFormat="1" spans="1:25">
      <c r="A32" s="4" t="s">
        <v>76</v>
      </c>
      <c r="B32" s="4" t="s">
        <v>26</v>
      </c>
      <c r="C32" s="4" t="s">
        <v>43</v>
      </c>
      <c r="D32" s="4" t="s">
        <v>68</v>
      </c>
      <c r="E32" s="4" t="s">
        <v>69</v>
      </c>
      <c r="F32" s="6">
        <v>45322</v>
      </c>
      <c r="G32" s="6">
        <v>45323</v>
      </c>
      <c r="H32" s="4">
        <v>1</v>
      </c>
      <c r="I32" s="4">
        <v>1</v>
      </c>
      <c r="J32" s="4">
        <v>1</v>
      </c>
      <c r="K32" s="4" t="s">
        <v>30</v>
      </c>
      <c r="L32" s="4">
        <v>-153.16</v>
      </c>
      <c r="M32" s="4">
        <v>-153.16</v>
      </c>
      <c r="N32" s="4" t="s">
        <v>77</v>
      </c>
      <c r="O32" s="4" t="s">
        <v>32</v>
      </c>
      <c r="P32" s="4" t="s">
        <v>33</v>
      </c>
      <c r="Q32" s="4">
        <v>0</v>
      </c>
      <c r="R32" s="7">
        <v>45233.0000115741</v>
      </c>
      <c r="S32" s="6">
        <v>45326</v>
      </c>
      <c r="T32" s="4" t="s">
        <v>34</v>
      </c>
      <c r="U32" s="4">
        <v>-153.16</v>
      </c>
      <c r="V32" s="4">
        <v>0</v>
      </c>
      <c r="W32" s="4">
        <v>0</v>
      </c>
      <c r="X32" s="4" t="s">
        <v>78</v>
      </c>
      <c r="Y32" s="4" t="s">
        <v>72</v>
      </c>
    </row>
    <row r="33" s="4" customFormat="1" spans="1:25">
      <c r="A33" s="4" t="s">
        <v>67</v>
      </c>
      <c r="B33" s="4" t="s">
        <v>26</v>
      </c>
      <c r="C33" s="4" t="s">
        <v>43</v>
      </c>
      <c r="D33" s="4" t="s">
        <v>68</v>
      </c>
      <c r="E33" s="4" t="s">
        <v>69</v>
      </c>
      <c r="F33" s="6">
        <v>45322</v>
      </c>
      <c r="G33" s="6">
        <v>45323</v>
      </c>
      <c r="H33" s="4">
        <v>2</v>
      </c>
      <c r="I33" s="4">
        <v>1</v>
      </c>
      <c r="J33" s="4">
        <v>2</v>
      </c>
      <c r="K33" s="4" t="s">
        <v>30</v>
      </c>
      <c r="L33" s="4">
        <v>-306.32</v>
      </c>
      <c r="M33" s="4">
        <v>-306.32</v>
      </c>
      <c r="N33" s="4" t="s">
        <v>70</v>
      </c>
      <c r="O33" s="4" t="s">
        <v>32</v>
      </c>
      <c r="P33" s="4" t="s">
        <v>33</v>
      </c>
      <c r="Q33" s="4">
        <v>0</v>
      </c>
      <c r="R33" s="7">
        <v>45233</v>
      </c>
      <c r="S33" s="6">
        <v>45326</v>
      </c>
      <c r="T33" s="4" t="s">
        <v>34</v>
      </c>
      <c r="U33" s="4">
        <v>-306.32</v>
      </c>
      <c r="V33" s="4">
        <v>0</v>
      </c>
      <c r="W33" s="4">
        <v>0</v>
      </c>
      <c r="X33" s="4" t="s">
        <v>71</v>
      </c>
      <c r="Y33" s="4" t="s">
        <v>72</v>
      </c>
    </row>
    <row r="34" s="4" customFormat="1" spans="1:25">
      <c r="A34" s="4" t="s">
        <v>132</v>
      </c>
      <c r="B34" s="4" t="s">
        <v>26</v>
      </c>
      <c r="C34" s="4" t="s">
        <v>43</v>
      </c>
      <c r="D34" s="4" t="s">
        <v>133</v>
      </c>
      <c r="E34" s="4" t="s">
        <v>134</v>
      </c>
      <c r="F34" s="6">
        <v>45319</v>
      </c>
      <c r="G34" s="6">
        <v>45323</v>
      </c>
      <c r="H34" s="4">
        <v>1</v>
      </c>
      <c r="I34" s="4">
        <v>4</v>
      </c>
      <c r="J34" s="4">
        <v>4</v>
      </c>
      <c r="K34" s="4" t="s">
        <v>30</v>
      </c>
      <c r="L34" s="4">
        <v>-3058.52</v>
      </c>
      <c r="M34" s="4">
        <v>-3058.52</v>
      </c>
      <c r="N34" s="4" t="s">
        <v>135</v>
      </c>
      <c r="O34" s="4" t="s">
        <v>32</v>
      </c>
      <c r="P34" s="4" t="s">
        <v>33</v>
      </c>
      <c r="Q34" s="4">
        <v>0</v>
      </c>
      <c r="R34" s="7">
        <v>45253</v>
      </c>
      <c r="S34" s="6">
        <v>45326</v>
      </c>
      <c r="T34" s="4" t="s">
        <v>34</v>
      </c>
      <c r="U34" s="4">
        <v>-3058.52</v>
      </c>
      <c r="V34" s="4">
        <v>0</v>
      </c>
      <c r="W34" s="4">
        <v>0</v>
      </c>
      <c r="X34" s="4" t="s">
        <v>136</v>
      </c>
      <c r="Y34" s="4" t="s">
        <v>137</v>
      </c>
    </row>
    <row r="35" s="4" customFormat="1" spans="1:25">
      <c r="A35" s="4" t="s">
        <v>119</v>
      </c>
      <c r="B35" s="4" t="s">
        <v>26</v>
      </c>
      <c r="C35" s="4" t="s">
        <v>43</v>
      </c>
      <c r="D35" s="4" t="s">
        <v>120</v>
      </c>
      <c r="E35" s="4" t="s">
        <v>121</v>
      </c>
      <c r="F35" s="6">
        <v>45320</v>
      </c>
      <c r="G35" s="6">
        <v>45323</v>
      </c>
      <c r="H35" s="4">
        <v>3</v>
      </c>
      <c r="I35" s="4">
        <v>3</v>
      </c>
      <c r="J35" s="4">
        <v>9</v>
      </c>
      <c r="K35" s="4" t="s">
        <v>30</v>
      </c>
      <c r="L35" s="4">
        <v>-25602.66</v>
      </c>
      <c r="M35" s="4">
        <v>-25602.66</v>
      </c>
      <c r="N35" s="4" t="s">
        <v>122</v>
      </c>
      <c r="O35" s="4" t="s">
        <v>32</v>
      </c>
      <c r="P35" s="4" t="s">
        <v>33</v>
      </c>
      <c r="Q35" s="4">
        <v>0</v>
      </c>
      <c r="R35" s="7">
        <v>45250.0000115741</v>
      </c>
      <c r="S35" s="6">
        <v>45326</v>
      </c>
      <c r="T35" s="4" t="s">
        <v>34</v>
      </c>
      <c r="U35" s="4">
        <v>-25602.66</v>
      </c>
      <c r="V35" s="4">
        <v>0</v>
      </c>
      <c r="W35" s="4">
        <v>0</v>
      </c>
      <c r="X35" s="4" t="s">
        <v>123</v>
      </c>
      <c r="Y35" s="4" t="s">
        <v>72</v>
      </c>
    </row>
    <row r="36" s="4" customFormat="1" spans="1:25">
      <c r="A36" s="4" t="s">
        <v>93</v>
      </c>
      <c r="B36" s="4" t="s">
        <v>26</v>
      </c>
      <c r="C36" s="4" t="s">
        <v>43</v>
      </c>
      <c r="D36" s="4" t="s">
        <v>94</v>
      </c>
      <c r="E36" s="4" t="s">
        <v>95</v>
      </c>
      <c r="F36" s="6">
        <v>45319</v>
      </c>
      <c r="G36" s="6">
        <v>45323</v>
      </c>
      <c r="H36" s="4">
        <v>1</v>
      </c>
      <c r="I36" s="4">
        <v>4</v>
      </c>
      <c r="J36" s="4">
        <v>4</v>
      </c>
      <c r="K36" s="4" t="s">
        <v>30</v>
      </c>
      <c r="L36" s="4">
        <v>-4080.68</v>
      </c>
      <c r="M36" s="4">
        <v>-4080.68</v>
      </c>
      <c r="N36" s="4" t="s">
        <v>96</v>
      </c>
      <c r="O36" s="4" t="s">
        <v>32</v>
      </c>
      <c r="P36" s="4" t="s">
        <v>33</v>
      </c>
      <c r="Q36" s="4">
        <v>0</v>
      </c>
      <c r="R36" s="7">
        <v>45243</v>
      </c>
      <c r="S36" s="6">
        <v>45326</v>
      </c>
      <c r="T36" s="4" t="s">
        <v>34</v>
      </c>
      <c r="U36" s="4">
        <v>-4080.68</v>
      </c>
      <c r="V36" s="4">
        <v>0</v>
      </c>
      <c r="W36" s="4">
        <v>0</v>
      </c>
      <c r="X36" s="4" t="s">
        <v>97</v>
      </c>
      <c r="Y36" s="4" t="s">
        <v>98</v>
      </c>
    </row>
    <row r="37" s="4" customFormat="1" spans="1:25">
      <c r="A37" s="4" t="s">
        <v>138</v>
      </c>
      <c r="B37" s="4" t="s">
        <v>26</v>
      </c>
      <c r="C37" s="4" t="s">
        <v>27</v>
      </c>
      <c r="D37" s="4" t="s">
        <v>139</v>
      </c>
      <c r="E37" s="4" t="s">
        <v>140</v>
      </c>
      <c r="F37" s="6">
        <v>45322</v>
      </c>
      <c r="G37" s="6">
        <v>45323</v>
      </c>
      <c r="H37" s="4">
        <v>2</v>
      </c>
      <c r="I37" s="4">
        <v>1</v>
      </c>
      <c r="J37" s="4">
        <v>2</v>
      </c>
      <c r="K37" s="4" t="s">
        <v>30</v>
      </c>
      <c r="L37" s="4">
        <v>4177.54</v>
      </c>
      <c r="M37" s="4">
        <v>4177.54</v>
      </c>
      <c r="N37" s="4" t="s">
        <v>141</v>
      </c>
      <c r="O37" s="4" t="s">
        <v>32</v>
      </c>
      <c r="P37" s="4" t="s">
        <v>33</v>
      </c>
      <c r="Q37" s="4">
        <v>0</v>
      </c>
      <c r="R37" s="7">
        <v>45301</v>
      </c>
      <c r="S37" s="6">
        <v>45326</v>
      </c>
      <c r="T37" s="4" t="s">
        <v>34</v>
      </c>
      <c r="U37" s="4">
        <v>4177.54</v>
      </c>
      <c r="V37" s="4">
        <v>0</v>
      </c>
      <c r="W37" s="4">
        <v>0</v>
      </c>
      <c r="X37" s="4" t="s">
        <v>142</v>
      </c>
      <c r="Y37" s="4" t="s">
        <v>143</v>
      </c>
    </row>
    <row r="38" s="4" customFormat="1" spans="1:25">
      <c r="A38" s="4" t="s">
        <v>144</v>
      </c>
      <c r="B38" s="4" t="s">
        <v>26</v>
      </c>
      <c r="C38" s="4" t="s">
        <v>27</v>
      </c>
      <c r="D38" s="4" t="s">
        <v>145</v>
      </c>
      <c r="E38" s="4" t="s">
        <v>146</v>
      </c>
      <c r="F38" s="6">
        <v>45320</v>
      </c>
      <c r="G38" s="6">
        <v>45323</v>
      </c>
      <c r="H38" s="4">
        <v>1</v>
      </c>
      <c r="I38" s="4">
        <v>3</v>
      </c>
      <c r="J38" s="4">
        <v>3</v>
      </c>
      <c r="K38" s="4" t="s">
        <v>30</v>
      </c>
      <c r="L38" s="4">
        <v>3084.21</v>
      </c>
      <c r="M38" s="4">
        <v>3084.21</v>
      </c>
      <c r="N38" s="4" t="s">
        <v>147</v>
      </c>
      <c r="O38" s="4" t="s">
        <v>32</v>
      </c>
      <c r="P38" s="4" t="s">
        <v>33</v>
      </c>
      <c r="Q38" s="4">
        <v>0</v>
      </c>
      <c r="R38" s="7">
        <v>45306</v>
      </c>
      <c r="S38" s="6">
        <v>45326</v>
      </c>
      <c r="T38" s="4" t="s">
        <v>34</v>
      </c>
      <c r="U38" s="4">
        <v>3084.21</v>
      </c>
      <c r="V38" s="4">
        <v>0</v>
      </c>
      <c r="W38" s="4">
        <v>0</v>
      </c>
      <c r="X38" s="4" t="s">
        <v>148</v>
      </c>
      <c r="Y38" s="4" t="s">
        <v>149</v>
      </c>
    </row>
    <row r="39" s="4" customFormat="1" spans="1:25">
      <c r="A39" s="4" t="s">
        <v>25</v>
      </c>
      <c r="B39" s="4" t="s">
        <v>26</v>
      </c>
      <c r="C39" s="4" t="s">
        <v>43</v>
      </c>
      <c r="D39" s="4" t="s">
        <v>28</v>
      </c>
      <c r="E39" s="4" t="s">
        <v>29</v>
      </c>
      <c r="F39" s="6">
        <v>45320</v>
      </c>
      <c r="G39" s="6">
        <v>45323</v>
      </c>
      <c r="H39" s="4">
        <v>1</v>
      </c>
      <c r="I39" s="4">
        <v>3</v>
      </c>
      <c r="J39" s="4">
        <v>3</v>
      </c>
      <c r="K39" s="4" t="s">
        <v>30</v>
      </c>
      <c r="L39" s="4">
        <v>-1141</v>
      </c>
      <c r="M39" s="4">
        <v>-1141</v>
      </c>
      <c r="N39" s="4" t="s">
        <v>31</v>
      </c>
      <c r="O39" s="4" t="s">
        <v>32</v>
      </c>
      <c r="P39" s="4" t="s">
        <v>33</v>
      </c>
      <c r="Q39" s="4">
        <v>0</v>
      </c>
      <c r="R39" s="7">
        <v>45051</v>
      </c>
      <c r="S39" s="6">
        <v>45326</v>
      </c>
      <c r="T39" s="4" t="s">
        <v>34</v>
      </c>
      <c r="U39" s="4">
        <v>-1141</v>
      </c>
      <c r="V39" s="4">
        <v>0</v>
      </c>
      <c r="W39" s="4">
        <v>0</v>
      </c>
      <c r="X39" s="4" t="s">
        <v>35</v>
      </c>
      <c r="Y39" s="4" t="s">
        <v>36</v>
      </c>
    </row>
    <row r="40" s="4" customFormat="1" spans="1:25">
      <c r="A40" s="4" t="s">
        <v>150</v>
      </c>
      <c r="B40" s="4" t="s">
        <v>26</v>
      </c>
      <c r="C40" s="4" t="s">
        <v>27</v>
      </c>
      <c r="D40" s="4" t="s">
        <v>151</v>
      </c>
      <c r="E40" s="4" t="s">
        <v>152</v>
      </c>
      <c r="F40" s="6">
        <v>45319</v>
      </c>
      <c r="G40" s="6">
        <v>45323</v>
      </c>
      <c r="H40" s="4">
        <v>1</v>
      </c>
      <c r="I40" s="4">
        <v>4</v>
      </c>
      <c r="J40" s="4">
        <v>4</v>
      </c>
      <c r="K40" s="4" t="s">
        <v>30</v>
      </c>
      <c r="L40" s="4">
        <v>1380.6</v>
      </c>
      <c r="M40" s="4">
        <v>1380.6</v>
      </c>
      <c r="N40" s="4" t="s">
        <v>153</v>
      </c>
      <c r="O40" s="4" t="s">
        <v>32</v>
      </c>
      <c r="P40" s="4" t="s">
        <v>33</v>
      </c>
      <c r="Q40" s="4">
        <v>0</v>
      </c>
      <c r="R40" s="7">
        <v>45317</v>
      </c>
      <c r="S40" s="6">
        <v>45326</v>
      </c>
      <c r="T40" s="4" t="s">
        <v>34</v>
      </c>
      <c r="U40" s="4">
        <v>1380.6</v>
      </c>
      <c r="V40" s="4">
        <v>0</v>
      </c>
      <c r="W40" s="4">
        <v>0</v>
      </c>
      <c r="X40" s="4" t="s">
        <v>154</v>
      </c>
      <c r="Y40" s="4" t="s">
        <v>155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C3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hidden="1" spans="1:9">
      <c r="A2" s="5">
        <v>999224009865111</v>
      </c>
      <c r="B2" s="6">
        <v>45320</v>
      </c>
      <c r="C2" s="6">
        <v>45323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999224176433020</v>
      </c>
      <c r="B3" s="6">
        <v>45320</v>
      </c>
      <c r="C3" s="6">
        <v>45323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6" si="0">D3-E3</f>
        <v>#N/A</v>
      </c>
      <c r="H3" s="4" t="e">
        <f t="shared" ref="H3:H26" si="1">$H$1&amp;F3</f>
        <v>#N/A</v>
      </c>
      <c r="I3" s="4" t="e">
        <f>VLOOKUP(A3,HOP!A:U,21,0)</f>
        <v>#N/A</v>
      </c>
    </row>
    <row r="4" s="4" customFormat="1" spans="1:9">
      <c r="A4" s="5">
        <v>999224944134556</v>
      </c>
      <c r="B4" s="6">
        <v>45320</v>
      </c>
      <c r="C4" s="6">
        <v>45323</v>
      </c>
      <c r="D4" s="4">
        <v>1462.44</v>
      </c>
      <c r="E4" s="4" t="str">
        <f>VLOOKUP(A4,HOP!A:L,12,0)</f>
        <v>1462.44</v>
      </c>
      <c r="F4" s="4" t="str">
        <f>VLOOKUP(A4,HOP!A:C,3,0)</f>
        <v>3548327</v>
      </c>
      <c r="G4" s="4">
        <f t="shared" si="0"/>
        <v>0</v>
      </c>
      <c r="H4" s="4" t="str">
        <f t="shared" si="1"/>
        <v>，3548327</v>
      </c>
      <c r="I4" s="4" t="str">
        <f>VLOOKUP(A4,HOP!A:U,21,0)</f>
        <v>直连</v>
      </c>
    </row>
    <row r="5" s="4" customFormat="1" spans="1:9">
      <c r="A5" s="5">
        <v>999226494740630</v>
      </c>
      <c r="B5" s="6">
        <v>45321</v>
      </c>
      <c r="C5" s="6">
        <v>45323</v>
      </c>
      <c r="D5" s="4">
        <v>1329.04</v>
      </c>
      <c r="E5" s="4" t="str">
        <f>VLOOKUP(A5,HOP!A:L,12,0)</f>
        <v>1329.04</v>
      </c>
      <c r="F5" s="4" t="str">
        <f>VLOOKUP(A5,HOP!A:C,3,0)</f>
        <v>3857272</v>
      </c>
      <c r="G5" s="4">
        <f t="shared" si="0"/>
        <v>0</v>
      </c>
      <c r="H5" s="4" t="str">
        <f t="shared" si="1"/>
        <v>，3857272</v>
      </c>
      <c r="I5" s="4" t="str">
        <f>VLOOKUP(A5,HOP!A:U,21,0)</f>
        <v>直采</v>
      </c>
    </row>
    <row r="6" s="4" customFormat="1" spans="1:9">
      <c r="A6" s="5">
        <v>999226770088165</v>
      </c>
      <c r="B6" s="6">
        <v>45320</v>
      </c>
      <c r="C6" s="6">
        <v>45323</v>
      </c>
      <c r="D6" s="4">
        <v>1862.16</v>
      </c>
      <c r="E6" s="4" t="str">
        <f>VLOOKUP(A6,HOP!A:L,12,0)</f>
        <v>1862.16</v>
      </c>
      <c r="F6" s="4" t="str">
        <f>VLOOKUP(A6,HOP!A:C,3,0)</f>
        <v>3925581</v>
      </c>
      <c r="G6" s="4">
        <f t="shared" si="0"/>
        <v>0</v>
      </c>
      <c r="H6" s="4" t="str">
        <f t="shared" si="1"/>
        <v>，3925581</v>
      </c>
      <c r="I6" s="4" t="str">
        <f>VLOOKUP(A6,HOP!A:U,21,0)</f>
        <v>直采</v>
      </c>
    </row>
    <row r="7" s="4" customFormat="1" spans="1:9">
      <c r="A7" s="5">
        <v>999228263892589</v>
      </c>
      <c r="B7" s="6">
        <v>45321</v>
      </c>
      <c r="C7" s="6">
        <v>45323</v>
      </c>
      <c r="D7" s="4">
        <v>1009.86</v>
      </c>
      <c r="E7" s="4" t="str">
        <f>VLOOKUP(A7,HOP!A:L,12,0)</f>
        <v>1009.86</v>
      </c>
      <c r="F7" s="4" t="str">
        <f>VLOOKUP(A7,HOP!A:C,3,0)</f>
        <v>4167092</v>
      </c>
      <c r="G7" s="4">
        <f t="shared" si="0"/>
        <v>0</v>
      </c>
      <c r="H7" s="4" t="str">
        <f t="shared" si="1"/>
        <v>，4167092</v>
      </c>
      <c r="I7" s="4" t="str">
        <f>VLOOKUP(A7,HOP!A:U,21,0)</f>
        <v>直连</v>
      </c>
    </row>
    <row r="8" s="4" customFormat="1" hidden="1" spans="1:9">
      <c r="A8" s="5">
        <v>999228295249357</v>
      </c>
      <c r="B8" s="6">
        <v>45322</v>
      </c>
      <c r="C8" s="6">
        <v>45323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999228295262784</v>
      </c>
      <c r="B9" s="6">
        <v>45322</v>
      </c>
      <c r="C9" s="6">
        <v>45323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999228295786766</v>
      </c>
      <c r="B10" s="6">
        <v>45322</v>
      </c>
      <c r="C10" s="6">
        <v>45323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999228295800779</v>
      </c>
      <c r="B11" s="6">
        <v>45322</v>
      </c>
      <c r="C11" s="6">
        <v>45323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999228295809895</v>
      </c>
      <c r="B12" s="6">
        <v>45322</v>
      </c>
      <c r="C12" s="6">
        <v>45323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999228343973055</v>
      </c>
      <c r="B13" s="6">
        <v>45320</v>
      </c>
      <c r="C13" s="6">
        <v>45323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999228369356613</v>
      </c>
      <c r="B14" s="6">
        <v>45321</v>
      </c>
      <c r="C14" s="6">
        <v>45323</v>
      </c>
      <c r="D14" s="4">
        <v>2838.38</v>
      </c>
      <c r="E14" s="4" t="str">
        <f>VLOOKUP(A14,HOP!A:L,12,0)</f>
        <v>2838.38</v>
      </c>
      <c r="F14" s="4" t="str">
        <f>VLOOKUP(A14,HOP!A:C,3,0)</f>
        <v>4221886</v>
      </c>
      <c r="G14" s="4">
        <f t="shared" si="0"/>
        <v>0</v>
      </c>
      <c r="H14" s="4" t="str">
        <f t="shared" si="1"/>
        <v>，4221886</v>
      </c>
      <c r="I14" s="4" t="str">
        <f>VLOOKUP(A14,HOP!A:U,21,0)</f>
        <v>直连</v>
      </c>
    </row>
    <row r="15" s="4" customFormat="1" hidden="1" spans="1:9">
      <c r="A15" s="5">
        <v>999228444160545</v>
      </c>
      <c r="B15" s="6">
        <v>45319</v>
      </c>
      <c r="C15" s="6">
        <v>45323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999228529977695</v>
      </c>
      <c r="B16" s="6">
        <v>45319</v>
      </c>
      <c r="C16" s="6">
        <v>45323</v>
      </c>
      <c r="D16" s="4">
        <v>6208.16</v>
      </c>
      <c r="E16" s="4" t="str">
        <f>VLOOKUP(A16,HOP!A:L,12,0)</f>
        <v>6208.16</v>
      </c>
      <c r="F16" s="4" t="str">
        <f>VLOOKUP(A16,HOP!A:C,3,0)</f>
        <v>4273283</v>
      </c>
      <c r="G16" s="4">
        <f t="shared" si="0"/>
        <v>0</v>
      </c>
      <c r="H16" s="4" t="str">
        <f t="shared" si="1"/>
        <v>，4273283</v>
      </c>
      <c r="I16" s="4" t="str">
        <f>VLOOKUP(A16,HOP!A:U,21,0)</f>
        <v>直连</v>
      </c>
    </row>
    <row r="17" s="4" customFormat="1" spans="1:9">
      <c r="A17" s="5">
        <v>999228539489163</v>
      </c>
      <c r="B17" s="6">
        <v>45320</v>
      </c>
      <c r="C17" s="6">
        <v>45323</v>
      </c>
      <c r="D17" s="4">
        <v>1422.6</v>
      </c>
      <c r="E17" s="4" t="str">
        <f>VLOOKUP(A17,HOP!A:L,12,0)</f>
        <v>1422.60</v>
      </c>
      <c r="F17" s="4" t="str">
        <f>VLOOKUP(A17,HOP!A:C,3,0)</f>
        <v>4275256</v>
      </c>
      <c r="G17" s="4">
        <f t="shared" si="0"/>
        <v>0</v>
      </c>
      <c r="H17" s="4" t="str">
        <f t="shared" si="1"/>
        <v>，4275256</v>
      </c>
      <c r="I17" s="4" t="str">
        <f>VLOOKUP(A17,HOP!A:U,21,0)</f>
        <v>直连</v>
      </c>
    </row>
    <row r="18" s="4" customFormat="1" hidden="1" spans="1:9">
      <c r="A18" s="5">
        <v>999228546676954</v>
      </c>
      <c r="B18" s="6">
        <v>45321</v>
      </c>
      <c r="C18" s="6">
        <v>45323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999228557386326</v>
      </c>
      <c r="B19" s="6">
        <v>45318</v>
      </c>
      <c r="C19" s="6">
        <v>45323</v>
      </c>
      <c r="D19" s="4">
        <v>3923.25</v>
      </c>
      <c r="E19" s="4" t="str">
        <f>VLOOKUP(A19,HOP!A:L,12,0)</f>
        <v>3923.25</v>
      </c>
      <c r="F19" s="4" t="str">
        <f>VLOOKUP(A19,HOP!A:C,3,0)</f>
        <v>4291078</v>
      </c>
      <c r="G19" s="4">
        <f t="shared" si="0"/>
        <v>0</v>
      </c>
      <c r="H19" s="4" t="str">
        <f t="shared" si="1"/>
        <v>，4291078</v>
      </c>
      <c r="I19" s="4" t="str">
        <f>VLOOKUP(A19,HOP!A:U,21,0)</f>
        <v>直采</v>
      </c>
    </row>
    <row r="20" s="4" customFormat="1" hidden="1" spans="1:9">
      <c r="A20" s="5">
        <v>999228558216336</v>
      </c>
      <c r="B20" s="6">
        <v>45320</v>
      </c>
      <c r="C20" s="6">
        <v>45323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999228573480251</v>
      </c>
      <c r="B21" s="6">
        <v>45320</v>
      </c>
      <c r="C21" s="6">
        <v>45323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999228573499210</v>
      </c>
      <c r="B22" s="6">
        <v>45320</v>
      </c>
      <c r="C22" s="6">
        <v>45323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999228598562758</v>
      </c>
      <c r="B23" s="6">
        <v>45319</v>
      </c>
      <c r="C23" s="6">
        <v>45323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29591417176</v>
      </c>
      <c r="B24" s="6">
        <v>45322</v>
      </c>
      <c r="C24" s="6">
        <v>45323</v>
      </c>
      <c r="D24" s="4">
        <v>4177.54</v>
      </c>
      <c r="E24" s="4" t="str">
        <f>VLOOKUP(A24,HOP!A:L,12,0)</f>
        <v>4177.54</v>
      </c>
      <c r="F24" s="4" t="str">
        <f>VLOOKUP(A24,HOP!A:C,3,0)</f>
        <v>4575774</v>
      </c>
      <c r="G24" s="4">
        <f t="shared" si="0"/>
        <v>0</v>
      </c>
      <c r="H24" s="4" t="str">
        <f t="shared" si="1"/>
        <v>，4575774</v>
      </c>
      <c r="I24" s="4" t="str">
        <f>VLOOKUP(A24,HOP!A:U,21,0)</f>
        <v>直采</v>
      </c>
    </row>
    <row r="25" s="4" customFormat="1" spans="1:9">
      <c r="A25" s="5">
        <v>999229733284319</v>
      </c>
      <c r="B25" s="6">
        <v>45320</v>
      </c>
      <c r="C25" s="6">
        <v>45323</v>
      </c>
      <c r="D25" s="4">
        <v>3084.21</v>
      </c>
      <c r="E25" s="4" t="str">
        <f>VLOOKUP(A25,HOP!A:L,12,0)</f>
        <v>3084.21</v>
      </c>
      <c r="F25" s="4" t="str">
        <f>VLOOKUP(A25,HOP!A:C,3,0)</f>
        <v>4597294</v>
      </c>
      <c r="G25" s="4">
        <f t="shared" si="0"/>
        <v>0</v>
      </c>
      <c r="H25" s="4" t="str">
        <f t="shared" si="1"/>
        <v>，4597294</v>
      </c>
      <c r="I25" s="4" t="str">
        <f>VLOOKUP(A25,HOP!A:U,21,0)</f>
        <v>直采</v>
      </c>
    </row>
    <row r="26" s="4" customFormat="1" spans="1:9">
      <c r="A26" s="5">
        <v>999229933870885</v>
      </c>
      <c r="B26" s="6">
        <v>45319</v>
      </c>
      <c r="C26" s="6">
        <v>45323</v>
      </c>
      <c r="D26" s="4">
        <v>1380.6</v>
      </c>
      <c r="E26" s="4" t="str">
        <f>VLOOKUP(A26,HOP!A:L,12,0)</f>
        <v>1380.60</v>
      </c>
      <c r="F26" s="4" t="str">
        <f>VLOOKUP(A26,HOP!A:C,3,0)</f>
        <v>4647572</v>
      </c>
      <c r="G26" s="4">
        <f t="shared" si="0"/>
        <v>0</v>
      </c>
      <c r="H26" s="4" t="str">
        <f t="shared" si="1"/>
        <v>，4647572</v>
      </c>
      <c r="I26" s="4" t="str">
        <f>VLOOKUP(A26,HOP!A:U,21,0)</f>
        <v>直采</v>
      </c>
    </row>
    <row r="28" spans="4:4">
      <c r="D28" s="4">
        <f>SUM(D2:D27)</f>
        <v>28698.24</v>
      </c>
    </row>
    <row r="30" spans="4:4">
      <c r="D30" s="4" t="s">
        <v>157</v>
      </c>
    </row>
    <row r="33" spans="1:3">
      <c r="A33" s="4" t="s">
        <v>158</v>
      </c>
      <c r="C33" s="4">
        <v>15756.8</v>
      </c>
    </row>
    <row r="34" spans="1:3">
      <c r="A34" s="4" t="s">
        <v>159</v>
      </c>
      <c r="C34" s="4">
        <v>12941.44</v>
      </c>
    </row>
    <row r="35" spans="1:3">
      <c r="A35" s="4" t="s">
        <v>160</v>
      </c>
      <c r="C35" s="4">
        <f>SUBTOTAL(9,C33:C34)</f>
        <v>28698.24</v>
      </c>
    </row>
  </sheetData>
  <autoFilter ref="A1:XFD28">
    <filterColumn colId="3">
      <filters blank="1">
        <filter val="3084.21"/>
        <filter val="1329.04"/>
        <filter val="1462.44"/>
        <filter val="4177.54"/>
        <filter val="28698.24"/>
        <filter val="3923.25"/>
        <filter val="1380.6"/>
        <filter val="1422.6"/>
        <filter val="1009.86"/>
        <filter val="1862.16"/>
        <filter val="6208.16"/>
        <filter val="2838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161</v>
      </c>
      <c r="B1" s="2" t="s">
        <v>162</v>
      </c>
      <c r="C1" s="2" t="s">
        <v>163</v>
      </c>
      <c r="D1" s="2" t="s">
        <v>164</v>
      </c>
      <c r="E1" s="2" t="s">
        <v>13</v>
      </c>
      <c r="F1" s="2" t="s">
        <v>5</v>
      </c>
      <c r="G1" s="2" t="s">
        <v>6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  <c r="U1" s="2" t="s">
        <v>178</v>
      </c>
      <c r="V1" s="2" t="s">
        <v>179</v>
      </c>
    </row>
    <row r="2" s="1" customFormat="1" spans="1:22">
      <c r="A2" s="3">
        <v>999224944134556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187</v>
      </c>
      <c r="J2" s="1" t="s">
        <v>30</v>
      </c>
      <c r="K2" s="1" t="s">
        <v>188</v>
      </c>
      <c r="L2" s="1" t="s">
        <v>188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  <c r="U2" s="1" t="s">
        <v>196</v>
      </c>
      <c r="V2" s="1" t="s">
        <v>197</v>
      </c>
    </row>
    <row r="3" s="1" customFormat="1" spans="1:22">
      <c r="A3" s="3">
        <v>999226494740630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  <c r="G3" s="1" t="s">
        <v>185</v>
      </c>
      <c r="H3" s="1" t="s">
        <v>186</v>
      </c>
      <c r="I3" s="1" t="s">
        <v>203</v>
      </c>
      <c r="J3" s="1" t="s">
        <v>30</v>
      </c>
      <c r="K3" s="1" t="s">
        <v>204</v>
      </c>
      <c r="L3" s="1" t="s">
        <v>204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192</v>
      </c>
      <c r="R3" s="1" t="s">
        <v>205</v>
      </c>
      <c r="S3" s="1" t="s">
        <v>194</v>
      </c>
      <c r="T3" s="1" t="s">
        <v>195</v>
      </c>
      <c r="U3" s="1" t="s">
        <v>206</v>
      </c>
      <c r="V3" s="1" t="s">
        <v>207</v>
      </c>
    </row>
    <row r="4" s="1" customFormat="1" spans="1:22">
      <c r="A4" s="3">
        <v>999226770088165</v>
      </c>
      <c r="B4" s="1" t="s">
        <v>208</v>
      </c>
      <c r="C4" s="1" t="s">
        <v>209</v>
      </c>
      <c r="D4" s="1" t="s">
        <v>200</v>
      </c>
      <c r="E4" s="1" t="s">
        <v>210</v>
      </c>
      <c r="F4" s="1" t="s">
        <v>184</v>
      </c>
      <c r="G4" s="1" t="s">
        <v>185</v>
      </c>
      <c r="H4" s="1" t="s">
        <v>186</v>
      </c>
      <c r="I4" s="1" t="s">
        <v>211</v>
      </c>
      <c r="J4" s="1" t="s">
        <v>30</v>
      </c>
      <c r="K4" s="1" t="s">
        <v>212</v>
      </c>
      <c r="L4" s="1" t="s">
        <v>212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192</v>
      </c>
      <c r="R4" s="1" t="s">
        <v>213</v>
      </c>
      <c r="S4" s="1" t="s">
        <v>194</v>
      </c>
      <c r="T4" s="1" t="s">
        <v>195</v>
      </c>
      <c r="U4" s="1" t="s">
        <v>206</v>
      </c>
      <c r="V4" s="1" t="s">
        <v>207</v>
      </c>
    </row>
    <row r="5" s="1" customFormat="1" spans="1:22">
      <c r="A5" s="3">
        <v>999228263892589</v>
      </c>
      <c r="B5" s="1" t="s">
        <v>214</v>
      </c>
      <c r="C5" s="1" t="s">
        <v>215</v>
      </c>
      <c r="D5" s="1" t="s">
        <v>216</v>
      </c>
      <c r="E5" s="1" t="s">
        <v>217</v>
      </c>
      <c r="F5" s="1" t="s">
        <v>202</v>
      </c>
      <c r="G5" s="1" t="s">
        <v>185</v>
      </c>
      <c r="H5" s="1" t="s">
        <v>186</v>
      </c>
      <c r="I5" s="1" t="s">
        <v>218</v>
      </c>
      <c r="J5" s="1" t="s">
        <v>30</v>
      </c>
      <c r="K5" s="1" t="s">
        <v>219</v>
      </c>
      <c r="L5" s="1" t="s">
        <v>219</v>
      </c>
      <c r="M5" s="1" t="s">
        <v>189</v>
      </c>
      <c r="N5" s="1" t="s">
        <v>189</v>
      </c>
      <c r="O5" s="1" t="s">
        <v>190</v>
      </c>
      <c r="P5" s="1" t="s">
        <v>191</v>
      </c>
      <c r="Q5" s="1" t="s">
        <v>192</v>
      </c>
      <c r="R5" s="1" t="s">
        <v>220</v>
      </c>
      <c r="S5" s="1" t="s">
        <v>194</v>
      </c>
      <c r="T5" s="1" t="s">
        <v>195</v>
      </c>
      <c r="U5" s="1" t="s">
        <v>196</v>
      </c>
      <c r="V5" s="1" t="s">
        <v>221</v>
      </c>
    </row>
    <row r="6" s="1" customFormat="1" spans="1:22">
      <c r="A6" s="3">
        <v>999228369356613</v>
      </c>
      <c r="B6" s="1" t="s">
        <v>222</v>
      </c>
      <c r="C6" s="1" t="s">
        <v>223</v>
      </c>
      <c r="D6" s="1" t="s">
        <v>224</v>
      </c>
      <c r="E6" s="1" t="s">
        <v>225</v>
      </c>
      <c r="F6" s="1" t="s">
        <v>202</v>
      </c>
      <c r="G6" s="1" t="s">
        <v>185</v>
      </c>
      <c r="H6" s="1" t="s">
        <v>186</v>
      </c>
      <c r="I6" s="1" t="s">
        <v>226</v>
      </c>
      <c r="J6" s="1" t="s">
        <v>30</v>
      </c>
      <c r="K6" s="1" t="s">
        <v>227</v>
      </c>
      <c r="L6" s="1" t="s">
        <v>227</v>
      </c>
      <c r="M6" s="1" t="s">
        <v>189</v>
      </c>
      <c r="N6" s="1" t="s">
        <v>189</v>
      </c>
      <c r="O6" s="1" t="s">
        <v>190</v>
      </c>
      <c r="P6" s="1" t="s">
        <v>191</v>
      </c>
      <c r="Q6" s="1" t="s">
        <v>192</v>
      </c>
      <c r="R6" s="1" t="s">
        <v>228</v>
      </c>
      <c r="S6" s="1" t="s">
        <v>194</v>
      </c>
      <c r="T6" s="1" t="s">
        <v>195</v>
      </c>
      <c r="U6" s="1" t="s">
        <v>196</v>
      </c>
      <c r="V6" s="1" t="s">
        <v>229</v>
      </c>
    </row>
    <row r="7" s="1" customFormat="1" spans="1:22">
      <c r="A7" s="3">
        <v>999228529977695</v>
      </c>
      <c r="B7" s="1" t="s">
        <v>230</v>
      </c>
      <c r="C7" s="1" t="s">
        <v>231</v>
      </c>
      <c r="D7" s="1" t="s">
        <v>224</v>
      </c>
      <c r="E7" s="1" t="s">
        <v>232</v>
      </c>
      <c r="F7" s="1" t="s">
        <v>233</v>
      </c>
      <c r="G7" s="1" t="s">
        <v>185</v>
      </c>
      <c r="H7" s="1" t="s">
        <v>186</v>
      </c>
      <c r="I7" s="1" t="s">
        <v>234</v>
      </c>
      <c r="J7" s="1" t="s">
        <v>30</v>
      </c>
      <c r="K7" s="1" t="s">
        <v>235</v>
      </c>
      <c r="L7" s="1" t="s">
        <v>235</v>
      </c>
      <c r="M7" s="1" t="s">
        <v>189</v>
      </c>
      <c r="N7" s="1" t="s">
        <v>189</v>
      </c>
      <c r="O7" s="1" t="s">
        <v>190</v>
      </c>
      <c r="P7" s="1" t="s">
        <v>191</v>
      </c>
      <c r="Q7" s="1" t="s">
        <v>192</v>
      </c>
      <c r="R7" s="1" t="s">
        <v>236</v>
      </c>
      <c r="S7" s="1" t="s">
        <v>194</v>
      </c>
      <c r="T7" s="1" t="s">
        <v>195</v>
      </c>
      <c r="U7" s="1" t="s">
        <v>196</v>
      </c>
      <c r="V7" s="1" t="s">
        <v>229</v>
      </c>
    </row>
    <row r="8" s="1" customFormat="1" spans="1:22">
      <c r="A8" s="3">
        <v>999228539489163</v>
      </c>
      <c r="B8" s="1" t="s">
        <v>237</v>
      </c>
      <c r="C8" s="1" t="s">
        <v>238</v>
      </c>
      <c r="D8" s="1" t="s">
        <v>239</v>
      </c>
      <c r="E8" s="1" t="s">
        <v>240</v>
      </c>
      <c r="F8" s="1" t="s">
        <v>184</v>
      </c>
      <c r="G8" s="1" t="s">
        <v>185</v>
      </c>
      <c r="H8" s="1" t="s">
        <v>186</v>
      </c>
      <c r="I8" s="1" t="s">
        <v>241</v>
      </c>
      <c r="J8" s="1" t="s">
        <v>30</v>
      </c>
      <c r="K8" s="1" t="s">
        <v>242</v>
      </c>
      <c r="L8" s="1" t="s">
        <v>242</v>
      </c>
      <c r="M8" s="1" t="s">
        <v>189</v>
      </c>
      <c r="N8" s="1" t="s">
        <v>189</v>
      </c>
      <c r="O8" s="1" t="s">
        <v>190</v>
      </c>
      <c r="P8" s="1" t="s">
        <v>191</v>
      </c>
      <c r="Q8" s="1" t="s">
        <v>192</v>
      </c>
      <c r="R8" s="1" t="s">
        <v>243</v>
      </c>
      <c r="S8" s="1" t="s">
        <v>194</v>
      </c>
      <c r="T8" s="1" t="s">
        <v>195</v>
      </c>
      <c r="U8" s="1" t="s">
        <v>196</v>
      </c>
      <c r="V8" s="1" t="s">
        <v>244</v>
      </c>
    </row>
    <row r="9" s="1" customFormat="1" spans="1:22">
      <c r="A9" s="3">
        <v>999228557386326</v>
      </c>
      <c r="B9" s="1" t="s">
        <v>245</v>
      </c>
      <c r="C9" s="1" t="s">
        <v>246</v>
      </c>
      <c r="D9" s="1" t="s">
        <v>247</v>
      </c>
      <c r="E9" s="1" t="s">
        <v>248</v>
      </c>
      <c r="F9" s="1" t="s">
        <v>249</v>
      </c>
      <c r="G9" s="1" t="s">
        <v>185</v>
      </c>
      <c r="H9" s="1" t="s">
        <v>186</v>
      </c>
      <c r="I9" s="1" t="s">
        <v>250</v>
      </c>
      <c r="J9" s="1" t="s">
        <v>30</v>
      </c>
      <c r="K9" s="1" t="s">
        <v>251</v>
      </c>
      <c r="L9" s="1" t="s">
        <v>251</v>
      </c>
      <c r="M9" s="1" t="s">
        <v>189</v>
      </c>
      <c r="N9" s="1" t="s">
        <v>189</v>
      </c>
      <c r="O9" s="1" t="s">
        <v>190</v>
      </c>
      <c r="P9" s="1" t="s">
        <v>191</v>
      </c>
      <c r="Q9" s="1" t="s">
        <v>192</v>
      </c>
      <c r="R9" s="1" t="s">
        <v>252</v>
      </c>
      <c r="S9" s="1" t="s">
        <v>194</v>
      </c>
      <c r="T9" s="1" t="s">
        <v>195</v>
      </c>
      <c r="U9" s="1" t="s">
        <v>206</v>
      </c>
      <c r="V9" s="1" t="s">
        <v>244</v>
      </c>
    </row>
    <row r="10" s="1" customFormat="1" spans="1:22">
      <c r="A10" s="3">
        <v>29591417176</v>
      </c>
      <c r="B10" s="1" t="s">
        <v>253</v>
      </c>
      <c r="C10" s="1" t="s">
        <v>254</v>
      </c>
      <c r="D10" s="1" t="s">
        <v>255</v>
      </c>
      <c r="E10" s="1" t="s">
        <v>256</v>
      </c>
      <c r="F10" s="1" t="s">
        <v>257</v>
      </c>
      <c r="G10" s="1" t="s">
        <v>185</v>
      </c>
      <c r="H10" s="1" t="s">
        <v>186</v>
      </c>
      <c r="I10" s="1" t="s">
        <v>258</v>
      </c>
      <c r="J10" s="1" t="s">
        <v>30</v>
      </c>
      <c r="K10" s="1" t="s">
        <v>259</v>
      </c>
      <c r="L10" s="1" t="s">
        <v>259</v>
      </c>
      <c r="M10" s="1" t="s">
        <v>189</v>
      </c>
      <c r="N10" s="1" t="s">
        <v>189</v>
      </c>
      <c r="O10" s="1" t="s">
        <v>190</v>
      </c>
      <c r="P10" s="1" t="s">
        <v>191</v>
      </c>
      <c r="Q10" s="1" t="s">
        <v>192</v>
      </c>
      <c r="R10" s="1" t="s">
        <v>260</v>
      </c>
      <c r="S10" s="1" t="s">
        <v>194</v>
      </c>
      <c r="T10" s="1" t="s">
        <v>195</v>
      </c>
      <c r="U10" s="1" t="s">
        <v>206</v>
      </c>
      <c r="V10" s="1" t="s">
        <v>197</v>
      </c>
    </row>
    <row r="11" s="1" customFormat="1" spans="1:22">
      <c r="A11" s="3">
        <v>999229733284319</v>
      </c>
      <c r="B11" s="1" t="s">
        <v>261</v>
      </c>
      <c r="C11" s="1" t="s">
        <v>262</v>
      </c>
      <c r="D11" s="1" t="s">
        <v>263</v>
      </c>
      <c r="E11" s="1" t="s">
        <v>264</v>
      </c>
      <c r="F11" s="1" t="s">
        <v>184</v>
      </c>
      <c r="G11" s="1" t="s">
        <v>185</v>
      </c>
      <c r="H11" s="1" t="s">
        <v>186</v>
      </c>
      <c r="I11" s="1" t="s">
        <v>265</v>
      </c>
      <c r="J11" s="1" t="s">
        <v>30</v>
      </c>
      <c r="K11" s="1" t="s">
        <v>266</v>
      </c>
      <c r="L11" s="1" t="s">
        <v>266</v>
      </c>
      <c r="M11" s="1" t="s">
        <v>189</v>
      </c>
      <c r="N11" s="1" t="s">
        <v>189</v>
      </c>
      <c r="O11" s="1" t="s">
        <v>190</v>
      </c>
      <c r="P11" s="1" t="s">
        <v>191</v>
      </c>
      <c r="Q11" s="1" t="s">
        <v>192</v>
      </c>
      <c r="R11" s="1" t="s">
        <v>267</v>
      </c>
      <c r="S11" s="1" t="s">
        <v>194</v>
      </c>
      <c r="T11" s="1" t="s">
        <v>195</v>
      </c>
      <c r="U11" s="1" t="s">
        <v>206</v>
      </c>
      <c r="V11" s="1" t="s">
        <v>229</v>
      </c>
    </row>
    <row r="12" s="1" customFormat="1" spans="1:22">
      <c r="A12" s="3">
        <v>999229933870885</v>
      </c>
      <c r="B12" s="1" t="s">
        <v>268</v>
      </c>
      <c r="C12" s="1" t="s">
        <v>269</v>
      </c>
      <c r="D12" s="1" t="s">
        <v>270</v>
      </c>
      <c r="E12" s="1" t="s">
        <v>271</v>
      </c>
      <c r="F12" s="1" t="s">
        <v>233</v>
      </c>
      <c r="G12" s="1" t="s">
        <v>185</v>
      </c>
      <c r="H12" s="1" t="s">
        <v>186</v>
      </c>
      <c r="I12" s="1" t="s">
        <v>272</v>
      </c>
      <c r="J12" s="1" t="s">
        <v>30</v>
      </c>
      <c r="K12" s="1" t="s">
        <v>273</v>
      </c>
      <c r="L12" s="1" t="s">
        <v>273</v>
      </c>
      <c r="M12" s="1" t="s">
        <v>189</v>
      </c>
      <c r="N12" s="1" t="s">
        <v>189</v>
      </c>
      <c r="O12" s="1" t="s">
        <v>190</v>
      </c>
      <c r="P12" s="1" t="s">
        <v>191</v>
      </c>
      <c r="Q12" s="1" t="s">
        <v>192</v>
      </c>
      <c r="R12" s="1" t="s">
        <v>274</v>
      </c>
      <c r="S12" s="1" t="s">
        <v>194</v>
      </c>
      <c r="T12" s="1" t="s">
        <v>195</v>
      </c>
      <c r="U12" s="1" t="s">
        <v>206</v>
      </c>
      <c r="V12" s="1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2024-02-04T01:48:15Z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11AF5563DA3146778FC75519E3B90592_12</vt:lpwstr>
  </property>
</Properties>
</file>