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<sst xmlns="http://schemas.openxmlformats.org/spreadsheetml/2006/main" count="659" uniqueCount="287">
  <si>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</si>
  <si>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</si>
  <si>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</si>
  <si>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</si>
  <si>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</si>
  <si>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</si>
  <si>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</si>
  <si>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</si>
  <si>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</si>
  <si>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</si>
  <si>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</si>
  <si>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</si>
  <si>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</si>
  <si>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</si>
  <si>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</si>
  <si>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</si>
  <si>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</si>
  <si>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</si>
  <si>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</si>
  <si>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</si>
  <si>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</si>
  <si>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</si>
  <si>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</si>
  <si>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</si>
  <si>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</si>
  <si>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999224264671049	</t>
  </si>
  <si>
    <t>Ctrip</t>
  </si>
  <si>
    <t>正常</t>
  </si>
  <si>
    <t>[曼谷]泰山曼谷酒店(Thaisun Bangkok Hotel)(90402574)</t>
  </si>
  <si>
    <t>高级双人床房&lt;2人入住&gt;&lt;不退款&gt;</t>
  </si>
  <si>
    <t>HKD</t>
  </si>
  <si>
    <t>LUPU/MONICA ALINA,MAYORCARTAGENA/JOSE ANTONIO</t>
  </si>
  <si>
    <t>CA13030240205HKD</t>
  </si>
  <si>
    <t>未提现</t>
  </si>
  <si>
    <t>携程开票</t>
  </si>
  <si>
    <t xml:space="preserve">3388776	</t>
  </si>
  <si>
    <t xml:space="preserve">|11017921	</t>
  </si>
  <si>
    <t xml:space="preserve">999225088560514	</t>
  </si>
  <si>
    <t>[札幌]札幌JR酒店(Jr Inn Sapporo)(90400625)</t>
  </si>
  <si>
    <t>小型双人房无烟&lt;2人入住&gt;&lt;早餐&gt;</t>
  </si>
  <si>
    <t>HUANG/HUIFEN</t>
  </si>
  <si>
    <t xml:space="preserve">3583909	</t>
  </si>
  <si>
    <t xml:space="preserve">20230702653482959	</t>
  </si>
  <si>
    <t xml:space="preserve">999225167248474	</t>
  </si>
  <si>
    <t>[旧金山]联合广场酒店(Union Square Plaza Hotel)(55465293)</t>
  </si>
  <si>
    <t>双人房&lt;2人入住&gt;</t>
  </si>
  <si>
    <t>TANG/JUHUA</t>
  </si>
  <si>
    <t xml:space="preserve">3602455	</t>
  </si>
  <si>
    <t xml:space="preserve">-42834527	</t>
  </si>
  <si>
    <t xml:space="preserve">999228347227883	</t>
  </si>
  <si>
    <t>[芭堤雅]帕亚酒店(Payaa Hotel)(102880715)</t>
  </si>
  <si>
    <t>Deluxe Twin Room&lt;2人入住&gt;</t>
  </si>
  <si>
    <t>ZENG/WANYING,HE/QIQI</t>
  </si>
  <si>
    <t xml:space="preserve">4207232	</t>
  </si>
  <si>
    <t xml:space="preserve">350400000012927	</t>
  </si>
  <si>
    <t xml:space="preserve">999228446730128	</t>
  </si>
  <si>
    <t>[巴黎]维多利亚酒店(Hotel Victoria)(55653029)</t>
  </si>
  <si>
    <t>双人房&lt;2人入住&gt;&lt;不退款&gt;&lt;早餐&gt;</t>
  </si>
  <si>
    <t>Heib/Matteo</t>
  </si>
  <si>
    <t xml:space="preserve">4251207	</t>
  </si>
  <si>
    <t xml:space="preserve">	</t>
  </si>
  <si>
    <t xml:space="preserve">28501045682	</t>
  </si>
  <si>
    <t>[清迈]清迈安纳塔拉度假村(Anantara Chiang Mai Resort)(55280766)</t>
  </si>
  <si>
    <t>Kasara Garden View Suite&lt;2人入住&gt;&lt;不退款&gt;&lt;早餐&gt;</t>
  </si>
  <si>
    <t>ZHANG/HUI,TANG/YUXIN</t>
  </si>
  <si>
    <t xml:space="preserve">4266741	</t>
  </si>
  <si>
    <t xml:space="preserve">3059395	</t>
  </si>
  <si>
    <t xml:space="preserve">999228556592167	</t>
  </si>
  <si>
    <t>[新加坡]史丹佛瑞士酒店(Swissotel the Stamford)(55345920)</t>
  </si>
  <si>
    <t>港景尊贵2 张双人床房&lt;2人入住&gt;&lt;不退款&gt;&lt;早餐&gt;</t>
  </si>
  <si>
    <t>LI/MENG</t>
  </si>
  <si>
    <t xml:space="preserve">4290612	</t>
  </si>
  <si>
    <t xml:space="preserve">41935095	</t>
  </si>
  <si>
    <t xml:space="preserve">999228568067300	</t>
  </si>
  <si>
    <t>[曼谷]曼谷千禧希尔顿酒店(Millennium Hilton Bangkok)(55269931)</t>
  </si>
  <si>
    <t>Executive Room, 2 Twin Beds&lt;2人入住&gt;&lt;早餐&gt;</t>
  </si>
  <si>
    <t>XIE/XIUFEN</t>
  </si>
  <si>
    <t xml:space="preserve">4296883	</t>
  </si>
  <si>
    <t xml:space="preserve">999228568103138	</t>
  </si>
  <si>
    <t>CHEN/JINLAN</t>
  </si>
  <si>
    <t xml:space="preserve">4296893	</t>
  </si>
  <si>
    <t>取消</t>
  </si>
  <si>
    <t xml:space="preserve">999229441320857	</t>
  </si>
  <si>
    <t>[新加坡]樟宜机场皇冠假日酒店  - IHG 旗下酒店(Crowne Plaza Changi Airport, an IHG Hotel)(55280749)</t>
  </si>
  <si>
    <t>宝石翼楼标准特大床房&lt;2人入住&gt;&lt;早餐&gt;</t>
  </si>
  <si>
    <t>Luo/Huiping</t>
  </si>
  <si>
    <t xml:space="preserve">4510037	</t>
  </si>
  <si>
    <t xml:space="preserve">25171861	</t>
  </si>
  <si>
    <t xml:space="preserve">999229481410902	</t>
  </si>
  <si>
    <t>[普吉岛]普吉岛巴东海滩中央智选假日酒店 - IHG 旗下酒店(Holiday Inn Express Phuket Patong Beach Central, an IHG Hotel)(55439455)</t>
  </si>
  <si>
    <t>园景标准双床房&lt;2人入住&gt;&lt;不退款&gt;&lt;早餐&gt;</t>
  </si>
  <si>
    <t>ZENG/JIANCONG</t>
  </si>
  <si>
    <t xml:space="preserve">4549301	</t>
  </si>
  <si>
    <t xml:space="preserve">353799	</t>
  </si>
  <si>
    <t xml:space="preserve">999228364346756	</t>
  </si>
  <si>
    <t>[普吉岛]普吉格雷斯兰温泉度假酒店(Phuket Graceland Resort and Spa)(56185699)</t>
  </si>
  <si>
    <t>日落池景豪华房&lt;2人入住&gt;&lt;早餐&gt;</t>
  </si>
  <si>
    <t>ZHENG/SHAODONG,Hou/Yijia</t>
  </si>
  <si>
    <t xml:space="preserve">4215782	</t>
  </si>
  <si>
    <t xml:space="preserve">28320554189	</t>
  </si>
  <si>
    <t>[普吉岛]芭东贝尔艾尔酒店-普吉岛阿什莉集团(Bel Aire Patong Phuket)(55653119)</t>
  </si>
  <si>
    <t>高级双床房&lt;2人入住&gt;</t>
  </si>
  <si>
    <t>YANG/YING</t>
  </si>
  <si>
    <t xml:space="preserve">4193622	</t>
  </si>
  <si>
    <t xml:space="preserve">C04424023_1;2676638;HGU	</t>
  </si>
  <si>
    <t xml:space="preserve">999229683606764	</t>
  </si>
  <si>
    <t>1 张特大床标准无烟房&lt;2人入住&gt;&lt;不退款&gt;</t>
  </si>
  <si>
    <t>XIAO/YUHUAN</t>
  </si>
  <si>
    <t xml:space="preserve">4589345	</t>
  </si>
  <si>
    <t xml:space="preserve">66777565	</t>
  </si>
  <si>
    <t xml:space="preserve">999229692377792	</t>
  </si>
  <si>
    <t>GUO/HONGRU</t>
  </si>
  <si>
    <t xml:space="preserve">4591925	</t>
  </si>
  <si>
    <t xml:space="preserve">61763020	</t>
  </si>
  <si>
    <t xml:space="preserve">999229740957223	</t>
  </si>
  <si>
    <t>宝石翼楼标准特大床房&lt;2人入住&gt;&lt;不退款&gt;</t>
  </si>
  <si>
    <t>ZHANG/ZIYING,DAI/HUIQING</t>
  </si>
  <si>
    <t xml:space="preserve">4601164	</t>
  </si>
  <si>
    <t xml:space="preserve">65190231	</t>
  </si>
  <si>
    <t xml:space="preserve">999229904192926	</t>
  </si>
  <si>
    <t>[巴德胡弗多普]宜必思斯希普霍尔阿姆斯特丹机场酒店(Ibis Schiphol Amsterdam Airport)(55290037)</t>
  </si>
  <si>
    <t>高级大床房&lt;2人入住&gt;&lt;不退款&gt;</t>
  </si>
  <si>
    <t>FERREIRA/BIANCA</t>
  </si>
  <si>
    <t xml:space="preserve">4635903	</t>
  </si>
  <si>
    <t xml:space="preserve">999229936231626	</t>
  </si>
  <si>
    <t>[吉隆坡]吉隆坡市中心智选假日酒店(Holiday Inn Express Kuala Lumpur City Centre, an IHG Hotel)(55337198)</t>
  </si>
  <si>
    <t>标准房&lt;2人入住&gt;&lt;不退款&gt;</t>
  </si>
  <si>
    <t>MIN/TIANHAO</t>
  </si>
  <si>
    <t xml:space="preserve">4648735	</t>
  </si>
  <si>
    <t xml:space="preserve">422591	</t>
  </si>
  <si>
    <t xml:space="preserve">999230056784813	</t>
  </si>
  <si>
    <t>[首尔]首尔大使 - 铂尔曼酒店(The Ambassador Seoul - A Pullman Hotel)(55639520)</t>
  </si>
  <si>
    <t>高级双床房&lt;2人入住&gt;&lt;不退款&gt;</t>
  </si>
  <si>
    <t>GUO/XIN</t>
  </si>
  <si>
    <t xml:space="preserve">4672019	</t>
  </si>
  <si>
    <t xml:space="preserve">153202373	</t>
  </si>
  <si>
    <t>，</t>
  </si>
  <si>
    <t xml:space="preserve"> 41552.88 HKD</t>
  </si>
  <si>
    <t>A240205103601481</t>
  </si>
  <si>
    <t>A240205103624481</t>
  </si>
  <si>
    <t>总计：41552.88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</si>
  <si>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</si>
  <si>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</si>
  <si>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</si>
  <si>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</si>
  <si>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</si>
  <si>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</si>
  <si>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</si>
  <si>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</si>
  <si>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</si>
  <si>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</si>
  <si>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</si>
  <si>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</si>
  <si>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</si>
  <si>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</si>
  <si>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</si>
  <si>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</si>
  <si>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</si>
  <si>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</si>
  <si>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</si>
  <si>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2023-05-18</t>
  </si>
  <si>
    <t>3388776</t>
  </si>
  <si>
    <t>曼谷泰山酒店</t>
  </si>
  <si>
    <t>LUPU MONICA ALINA,MAYORCARTAGENA JOSE ANTONIO</t>
  </si>
  <si>
    <t>2024-01-31</t>
  </si>
  <si>
    <t>2024-02-02</t>
  </si>
  <si>
    <t>退房日周结</t>
  </si>
  <si>
    <t>386.00</t>
  </si>
  <si>
    <t>431.00</t>
  </si>
  <si>
    <t>0</t>
  </si>
  <si>
    <t>0.00</t>
  </si>
  <si>
    <t>携程汇智国际直连</t>
  </si>
  <si>
    <t>925</t>
  </si>
  <si>
    <t>2023-05-18 06:26:42</t>
  </si>
  <si>
    <t>否</t>
  </si>
  <si>
    <t>汇智国际旅游发展有限公司</t>
  </si>
  <si>
    <t>直连</t>
  </si>
  <si>
    <t>泰国</t>
  </si>
  <si>
    <t>2023-07-16</t>
  </si>
  <si>
    <t>3642102</t>
  </si>
  <si>
    <t>旧金山联合广场酒店</t>
  </si>
  <si>
    <t>Liang Mingbo</t>
  </si>
  <si>
    <t>2024-01-28</t>
  </si>
  <si>
    <t>3959.48</t>
  </si>
  <si>
    <t>4322.11</t>
  </si>
  <si>
    <t>0.01</t>
  </si>
  <si>
    <t>-4322</t>
  </si>
  <si>
    <t>-3959</t>
  </si>
  <si>
    <t>2023-07-16 11:20:02</t>
  </si>
  <si>
    <t>美国</t>
  </si>
  <si>
    <t>2023-11-04</t>
  </si>
  <si>
    <t>4193622</t>
  </si>
  <si>
    <t>芭东贝尔艾尔酒店</t>
  </si>
  <si>
    <t>YANG YING</t>
  </si>
  <si>
    <t>2024-01-30</t>
  </si>
  <si>
    <t>547.33</t>
  </si>
  <si>
    <t>587.07</t>
  </si>
  <si>
    <t>2023-11-04 22:30:56</t>
  </si>
  <si>
    <t>2023-11-07</t>
  </si>
  <si>
    <t>4207232</t>
  </si>
  <si>
    <t>帕亚酒店</t>
  </si>
  <si>
    <t>ZENG WANYING,HE QIQI</t>
  </si>
  <si>
    <t>1121.37</t>
  </si>
  <si>
    <t>1203.57</t>
  </si>
  <si>
    <t>2023-11-07 09:47:54</t>
  </si>
  <si>
    <t>2023-11-08</t>
  </si>
  <si>
    <t>4215782</t>
  </si>
  <si>
    <t>普吉岛格雷斯兰度假村</t>
  </si>
  <si>
    <t>ZHENG SHAODONG,Hou Yijia</t>
  </si>
  <si>
    <t>2883.95</t>
  </si>
  <si>
    <t>3091.38</t>
  </si>
  <si>
    <t>2023-11-08 14:55:35</t>
  </si>
  <si>
    <t>2023-11-14</t>
  </si>
  <si>
    <t>4251207</t>
  </si>
  <si>
    <t>维多利亚酒店</t>
  </si>
  <si>
    <t>Heib Matteo</t>
  </si>
  <si>
    <t>2024-02-01</t>
  </si>
  <si>
    <t>606.71</t>
  </si>
  <si>
    <t>648.47</t>
  </si>
  <si>
    <t>2023-11-14 06:46:59</t>
  </si>
  <si>
    <t>法国</t>
  </si>
  <si>
    <t>2023-11-16</t>
  </si>
  <si>
    <t>4266741</t>
  </si>
  <si>
    <t>清迈安纳塔拉度假酒店</t>
  </si>
  <si>
    <t>ZHANG HUI,TANG YUXIN</t>
  </si>
  <si>
    <t>9833.76</t>
  </si>
  <si>
    <t>10571.66</t>
  </si>
  <si>
    <t>2023-11-16 19:55:37</t>
  </si>
  <si>
    <t>2023-11-20</t>
  </si>
  <si>
    <t>4290612</t>
  </si>
  <si>
    <t>新加坡史丹福瑞士酒店</t>
  </si>
  <si>
    <t>LI MENG,T BA</t>
  </si>
  <si>
    <t>2024-01-27</t>
  </si>
  <si>
    <t>11646.00</t>
  </si>
  <si>
    <t>12552.27</t>
  </si>
  <si>
    <t>2023-11-21 08:39:28</t>
  </si>
  <si>
    <t>直采</t>
  </si>
  <si>
    <t>新加坡</t>
  </si>
  <si>
    <t>2024-01-05</t>
  </si>
  <si>
    <t>4549301</t>
  </si>
  <si>
    <t>普吉岛芭东海滩中央智选假日酒店  (SHA Extra Plus)</t>
  </si>
  <si>
    <t>ZENG JIANCONG</t>
  </si>
  <si>
    <t>1325.00</t>
  </si>
  <si>
    <t>1441.47</t>
  </si>
  <si>
    <t>2024-01-05 17:55:22</t>
  </si>
  <si>
    <t>2024-01-13</t>
  </si>
  <si>
    <t>4589345</t>
  </si>
  <si>
    <t>新加坡樟宜机场皇冠假日酒店</t>
  </si>
  <si>
    <t>XIAO YUHUAN</t>
  </si>
  <si>
    <t>3505.00</t>
  </si>
  <si>
    <t>3813.93</t>
  </si>
  <si>
    <t>2024-01-16 09:34:18</t>
  </si>
  <si>
    <t>2024-01-14</t>
  </si>
  <si>
    <t>4591925</t>
  </si>
  <si>
    <t>GUO HONGRU</t>
  </si>
  <si>
    <t>1775.00</t>
  </si>
  <si>
    <t>1931.45</t>
  </si>
  <si>
    <t>2024-01-22 09:53:48</t>
  </si>
  <si>
    <t>2024-01-16</t>
  </si>
  <si>
    <t>4601164</t>
  </si>
  <si>
    <t>ZHANG ZIYING,DAI HUIQING</t>
  </si>
  <si>
    <t>1618.00</t>
  </si>
  <si>
    <t>1760.99</t>
  </si>
  <si>
    <t>2024-01-16 11:09:22</t>
  </si>
  <si>
    <t>2024-01-23</t>
  </si>
  <si>
    <t>4635903</t>
  </si>
  <si>
    <t>阿姆斯特丹史基浦机场宜必思酒店</t>
  </si>
  <si>
    <t>FERREIRA BIANCA</t>
  </si>
  <si>
    <t>953.37</t>
  </si>
  <si>
    <t>1033.80</t>
  </si>
  <si>
    <t>2024-01-23 19:08:06</t>
  </si>
  <si>
    <t>荷兰</t>
  </si>
  <si>
    <t>2024-01-26</t>
  </si>
  <si>
    <t>4648735</t>
  </si>
  <si>
    <t>吉隆坡市中心智选假日酒店</t>
  </si>
  <si>
    <t>MIN TIANHAO</t>
  </si>
  <si>
    <t>1586.02</t>
  </si>
  <si>
    <t>1724.12</t>
  </si>
  <si>
    <t>2024-01-27 11:37:55</t>
  </si>
  <si>
    <t>马来西亚</t>
  </si>
  <si>
    <t>4672019</t>
  </si>
  <si>
    <t>首尔大使铂尔曼酒店</t>
  </si>
  <si>
    <t>GUO XIN</t>
  </si>
  <si>
    <t>700.00</t>
  </si>
  <si>
    <t>761.70</t>
  </si>
  <si>
    <t>2024-02-01 14:10:01</t>
  </si>
  <si>
    <t>韩国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</si>
</sst>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29</xdr:row>
      <xdr:rowOff>0</xdr:rowOff>
    </xdr:from>
    <xdr:to>
      <xdr:col>15</xdr:col>
      <xdr:colOff>171450</xdr:colOff>
      <xdr:row>57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114800"/>
          <a:ext cx="10896600" cy="4829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45322</v>
      </c>
      <c r="G2" s="6">
        <v>45324</v>
      </c>
      <c r="H2" s="4">
        <v>1</v>
      </c>
      <c r="I2" s="4">
        <v>2</v>
      </c>
      <c r="J2" s="4">
        <v>2</v>
      </c>
      <c r="K2" s="4" t="s">
        <v>30</v>
      </c>
      <c r="L2" s="4">
        <v>431</v>
      </c>
      <c r="M2" s="4">
        <v>431</v>
      </c>
      <c r="N2" s="4" t="s">
        <v>31</v>
      </c>
      <c r="O2" s="4" t="s">
        <v>32</v>
      </c>
      <c r="P2" s="4" t="s">
        <v>33</v>
      </c>
      <c r="Q2" s="4">
        <v>0</v>
      </c>
      <c r="R2" s="7">
        <v>45064</v>
      </c>
      <c r="S2" s="6">
        <v>45327</v>
      </c>
      <c r="T2" s="4" t="s">
        <v>34</v>
      </c>
      <c r="U2" s="4">
        <v>431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45323</v>
      </c>
      <c r="G3" s="6">
        <v>45324</v>
      </c>
      <c r="H3" s="4">
        <v>1</v>
      </c>
      <c r="I3" s="4">
        <v>1</v>
      </c>
      <c r="J3" s="4">
        <v>1</v>
      </c>
      <c r="K3" s="4" t="s">
        <v>30</v>
      </c>
      <c r="L3" s="4">
        <v>463.85</v>
      </c>
      <c r="M3" s="4">
        <v>463.85</v>
      </c>
      <c r="N3" s="4" t="s">
        <v>40</v>
      </c>
      <c r="O3" s="4" t="s">
        <v>32</v>
      </c>
      <c r="P3" s="4" t="s">
        <v>33</v>
      </c>
      <c r="Q3" s="4">
        <v>0</v>
      </c>
      <c r="R3" s="7">
        <v>45109</v>
      </c>
      <c r="S3" s="6">
        <v>45327</v>
      </c>
      <c r="T3" s="4" t="s">
        <v>34</v>
      </c>
      <c r="U3" s="4">
        <v>463.85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45319</v>
      </c>
      <c r="G4" s="6">
        <v>45324</v>
      </c>
      <c r="H4" s="4">
        <v>1</v>
      </c>
      <c r="I4" s="4">
        <v>5</v>
      </c>
      <c r="J4" s="4">
        <v>5</v>
      </c>
      <c r="K4" s="4" t="s">
        <v>30</v>
      </c>
      <c r="L4" s="4">
        <v>4365.64</v>
      </c>
      <c r="M4" s="4">
        <v>4365.64</v>
      </c>
      <c r="N4" s="4" t="s">
        <v>46</v>
      </c>
      <c r="O4" s="4" t="s">
        <v>32</v>
      </c>
      <c r="P4" s="4" t="s">
        <v>33</v>
      </c>
      <c r="Q4" s="4">
        <v>0</v>
      </c>
      <c r="R4" s="7">
        <v>45114.0000115741</v>
      </c>
      <c r="S4" s="6">
        <v>45327</v>
      </c>
      <c r="T4" s="4" t="s">
        <v>34</v>
      </c>
      <c r="U4" s="4">
        <v>4365.64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45321</v>
      </c>
      <c r="G5" s="6">
        <v>45324</v>
      </c>
      <c r="H5" s="4">
        <v>1</v>
      </c>
      <c r="I5" s="4">
        <v>3</v>
      </c>
      <c r="J5" s="4">
        <v>3</v>
      </c>
      <c r="K5" s="4" t="s">
        <v>30</v>
      </c>
      <c r="L5" s="4">
        <v>1203.57</v>
      </c>
      <c r="M5" s="4">
        <v>1203.57</v>
      </c>
      <c r="N5" s="4" t="s">
        <v>52</v>
      </c>
      <c r="O5" s="4" t="s">
        <v>32</v>
      </c>
      <c r="P5" s="4" t="s">
        <v>33</v>
      </c>
      <c r="Q5" s="4">
        <v>0</v>
      </c>
      <c r="R5" s="7">
        <v>45237.0000115741</v>
      </c>
      <c r="S5" s="6">
        <v>45327</v>
      </c>
      <c r="T5" s="4" t="s">
        <v>34</v>
      </c>
      <c r="U5" s="4">
        <v>1203.57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45323</v>
      </c>
      <c r="G6" s="6">
        <v>45324</v>
      </c>
      <c r="H6" s="4">
        <v>1</v>
      </c>
      <c r="I6" s="4">
        <v>1</v>
      </c>
      <c r="J6" s="4">
        <v>1</v>
      </c>
      <c r="K6" s="4" t="s">
        <v>30</v>
      </c>
      <c r="L6" s="4">
        <v>648.47</v>
      </c>
      <c r="M6" s="4">
        <v>648.47</v>
      </c>
      <c r="N6" s="4" t="s">
        <v>58</v>
      </c>
      <c r="O6" s="4" t="s">
        <v>32</v>
      </c>
      <c r="P6" s="4" t="s">
        <v>33</v>
      </c>
      <c r="Q6" s="4">
        <v>0</v>
      </c>
      <c r="R6" s="7">
        <v>45244.0000115741</v>
      </c>
      <c r="S6" s="6">
        <v>45327</v>
      </c>
      <c r="T6" s="4" t="s">
        <v>34</v>
      </c>
      <c r="U6" s="4">
        <v>648.47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45321</v>
      </c>
      <c r="G7" s="6">
        <v>45324</v>
      </c>
      <c r="H7" s="4">
        <v>1</v>
      </c>
      <c r="I7" s="4">
        <v>3</v>
      </c>
      <c r="J7" s="4">
        <v>3</v>
      </c>
      <c r="K7" s="4" t="s">
        <v>30</v>
      </c>
      <c r="L7" s="4">
        <v>10571.66</v>
      </c>
      <c r="M7" s="4">
        <v>10571.66</v>
      </c>
      <c r="N7" s="4" t="s">
        <v>64</v>
      </c>
      <c r="O7" s="4" t="s">
        <v>32</v>
      </c>
      <c r="P7" s="4" t="s">
        <v>33</v>
      </c>
      <c r="Q7" s="4">
        <v>0</v>
      </c>
      <c r="R7" s="7">
        <v>45246.0000115741</v>
      </c>
      <c r="S7" s="6">
        <v>45327</v>
      </c>
      <c r="T7" s="4" t="s">
        <v>34</v>
      </c>
      <c r="U7" s="4">
        <v>10571.66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45318</v>
      </c>
      <c r="G8" s="6">
        <v>45324</v>
      </c>
      <c r="H8" s="4">
        <v>1</v>
      </c>
      <c r="I8" s="4">
        <v>6</v>
      </c>
      <c r="J8" s="4">
        <v>6</v>
      </c>
      <c r="K8" s="4" t="s">
        <v>30</v>
      </c>
      <c r="L8" s="4">
        <v>12552.27</v>
      </c>
      <c r="M8" s="4">
        <v>12552.27</v>
      </c>
      <c r="N8" s="4" t="s">
        <v>70</v>
      </c>
      <c r="O8" s="4" t="s">
        <v>32</v>
      </c>
      <c r="P8" s="4" t="s">
        <v>33</v>
      </c>
      <c r="Q8" s="4">
        <v>0</v>
      </c>
      <c r="R8" s="7">
        <v>45250</v>
      </c>
      <c r="S8" s="6">
        <v>45327</v>
      </c>
      <c r="T8" s="4" t="s">
        <v>34</v>
      </c>
      <c r="U8" s="4">
        <v>12552.27</v>
      </c>
      <c r="V8" s="4">
        <v>0</v>
      </c>
      <c r="W8" s="4">
        <v>0</v>
      </c>
      <c r="X8" s="4" t="s">
        <v>71</v>
      </c>
      <c r="Y8" s="4" t="s">
        <v>72</v>
      </c>
    </row>
    <row r="9" s="4" customFormat="1" spans="1:25">
      <c r="A9" s="4" t="s">
        <v>73</v>
      </c>
      <c r="B9" s="4" t="s">
        <v>26</v>
      </c>
      <c r="C9" s="4" t="s">
        <v>27</v>
      </c>
      <c r="D9" s="4" t="s">
        <v>74</v>
      </c>
      <c r="E9" s="4" t="s">
        <v>75</v>
      </c>
      <c r="F9" s="6">
        <v>45318</v>
      </c>
      <c r="G9" s="6">
        <v>45324</v>
      </c>
      <c r="H9" s="4">
        <v>1</v>
      </c>
      <c r="I9" s="4">
        <v>6</v>
      </c>
      <c r="J9" s="4">
        <v>6</v>
      </c>
      <c r="K9" s="4" t="s">
        <v>30</v>
      </c>
      <c r="L9" s="4">
        <v>9356.04</v>
      </c>
      <c r="M9" s="4">
        <v>9356.04</v>
      </c>
      <c r="N9" s="4" t="s">
        <v>76</v>
      </c>
      <c r="O9" s="4" t="s">
        <v>32</v>
      </c>
      <c r="P9" s="4" t="s">
        <v>33</v>
      </c>
      <c r="Q9" s="4">
        <v>0</v>
      </c>
      <c r="R9" s="7">
        <v>45251</v>
      </c>
      <c r="S9" s="6">
        <v>45327</v>
      </c>
      <c r="T9" s="4" t="s">
        <v>34</v>
      </c>
      <c r="U9" s="4">
        <v>9356.04</v>
      </c>
      <c r="V9" s="4">
        <v>0</v>
      </c>
      <c r="W9" s="4">
        <v>0</v>
      </c>
      <c r="X9" s="4" t="s">
        <v>77</v>
      </c>
      <c r="Y9" s="4" t="s">
        <v>60</v>
      </c>
    </row>
    <row r="10" s="4" customFormat="1" spans="1:25">
      <c r="A10" s="4" t="s">
        <v>78</v>
      </c>
      <c r="B10" s="4" t="s">
        <v>26</v>
      </c>
      <c r="C10" s="4" t="s">
        <v>27</v>
      </c>
      <c r="D10" s="4" t="s">
        <v>74</v>
      </c>
      <c r="E10" s="4" t="s">
        <v>75</v>
      </c>
      <c r="F10" s="6">
        <v>45318</v>
      </c>
      <c r="G10" s="6">
        <v>45324</v>
      </c>
      <c r="H10" s="4">
        <v>1</v>
      </c>
      <c r="I10" s="4">
        <v>6</v>
      </c>
      <c r="J10" s="4">
        <v>6</v>
      </c>
      <c r="K10" s="4" t="s">
        <v>30</v>
      </c>
      <c r="L10" s="4">
        <v>9356.04</v>
      </c>
      <c r="M10" s="4">
        <v>9356.04</v>
      </c>
      <c r="N10" s="4" t="s">
        <v>79</v>
      </c>
      <c r="O10" s="4" t="s">
        <v>32</v>
      </c>
      <c r="P10" s="4" t="s">
        <v>33</v>
      </c>
      <c r="Q10" s="4">
        <v>0</v>
      </c>
      <c r="R10" s="7">
        <v>45251</v>
      </c>
      <c r="S10" s="6">
        <v>45327</v>
      </c>
      <c r="T10" s="4" t="s">
        <v>34</v>
      </c>
      <c r="U10" s="4">
        <v>9356.04</v>
      </c>
      <c r="V10" s="4">
        <v>0</v>
      </c>
      <c r="W10" s="4">
        <v>0</v>
      </c>
      <c r="X10" s="4" t="s">
        <v>80</v>
      </c>
      <c r="Y10" s="4" t="s">
        <v>60</v>
      </c>
    </row>
    <row r="11" s="4" customFormat="1" spans="1:25">
      <c r="A11" s="4" t="s">
        <v>78</v>
      </c>
      <c r="B11" s="4" t="s">
        <v>26</v>
      </c>
      <c r="C11" s="4" t="s">
        <v>81</v>
      </c>
      <c r="D11" s="4" t="s">
        <v>74</v>
      </c>
      <c r="E11" s="4" t="s">
        <v>75</v>
      </c>
      <c r="F11" s="6">
        <v>45318</v>
      </c>
      <c r="G11" s="6">
        <v>45324</v>
      </c>
      <c r="H11" s="4">
        <v>1</v>
      </c>
      <c r="I11" s="4">
        <v>6</v>
      </c>
      <c r="J11" s="4">
        <v>6</v>
      </c>
      <c r="K11" s="4" t="s">
        <v>30</v>
      </c>
      <c r="L11" s="4">
        <v>-9356.04</v>
      </c>
      <c r="M11" s="4">
        <v>-9356.04</v>
      </c>
      <c r="N11" s="4" t="s">
        <v>79</v>
      </c>
      <c r="O11" s="4" t="s">
        <v>32</v>
      </c>
      <c r="P11" s="4" t="s">
        <v>33</v>
      </c>
      <c r="Q11" s="4">
        <v>0</v>
      </c>
      <c r="R11" s="7">
        <v>45251</v>
      </c>
      <c r="S11" s="6">
        <v>45327</v>
      </c>
      <c r="T11" s="4" t="s">
        <v>34</v>
      </c>
      <c r="U11" s="4">
        <v>-9356.04</v>
      </c>
      <c r="V11" s="4">
        <v>0</v>
      </c>
      <c r="W11" s="4">
        <v>0</v>
      </c>
      <c r="X11" s="4" t="s">
        <v>80</v>
      </c>
      <c r="Y11" s="4" t="s">
        <v>60</v>
      </c>
    </row>
    <row r="12" s="4" customFormat="1" spans="1:25">
      <c r="A12" s="4" t="s">
        <v>73</v>
      </c>
      <c r="B12" s="4" t="s">
        <v>26</v>
      </c>
      <c r="C12" s="4" t="s">
        <v>81</v>
      </c>
      <c r="D12" s="4" t="s">
        <v>74</v>
      </c>
      <c r="E12" s="4" t="s">
        <v>75</v>
      </c>
      <c r="F12" s="6">
        <v>45318</v>
      </c>
      <c r="G12" s="6">
        <v>45324</v>
      </c>
      <c r="H12" s="4">
        <v>1</v>
      </c>
      <c r="I12" s="4">
        <v>6</v>
      </c>
      <c r="J12" s="4">
        <v>6</v>
      </c>
      <c r="K12" s="4" t="s">
        <v>30</v>
      </c>
      <c r="L12" s="4">
        <v>-9356.04</v>
      </c>
      <c r="M12" s="4">
        <v>-9356.04</v>
      </c>
      <c r="N12" s="4" t="s">
        <v>76</v>
      </c>
      <c r="O12" s="4" t="s">
        <v>32</v>
      </c>
      <c r="P12" s="4" t="s">
        <v>33</v>
      </c>
      <c r="Q12" s="4">
        <v>0</v>
      </c>
      <c r="R12" s="7">
        <v>45251</v>
      </c>
      <c r="S12" s="6">
        <v>45327</v>
      </c>
      <c r="T12" s="4" t="s">
        <v>34</v>
      </c>
      <c r="U12" s="4">
        <v>-9356.04</v>
      </c>
      <c r="V12" s="4">
        <v>0</v>
      </c>
      <c r="W12" s="4">
        <v>0</v>
      </c>
      <c r="X12" s="4" t="s">
        <v>77</v>
      </c>
      <c r="Y12" s="4" t="s">
        <v>60</v>
      </c>
    </row>
    <row r="13" s="4" customFormat="1" spans="1:25">
      <c r="A13" s="4" t="s">
        <v>82</v>
      </c>
      <c r="B13" s="4" t="s">
        <v>26</v>
      </c>
      <c r="C13" s="4" t="s">
        <v>27</v>
      </c>
      <c r="D13" s="4" t="s">
        <v>83</v>
      </c>
      <c r="E13" s="4" t="s">
        <v>84</v>
      </c>
      <c r="F13" s="6">
        <v>45323</v>
      </c>
      <c r="G13" s="6">
        <v>45324</v>
      </c>
      <c r="H13" s="4">
        <v>1</v>
      </c>
      <c r="I13" s="4">
        <v>1</v>
      </c>
      <c r="J13" s="4">
        <v>1</v>
      </c>
      <c r="K13" s="4" t="s">
        <v>30</v>
      </c>
      <c r="L13" s="4">
        <v>2581.03</v>
      </c>
      <c r="M13" s="4">
        <v>2581.03</v>
      </c>
      <c r="N13" s="4" t="s">
        <v>85</v>
      </c>
      <c r="O13" s="4" t="s">
        <v>32</v>
      </c>
      <c r="P13" s="4" t="s">
        <v>33</v>
      </c>
      <c r="Q13" s="4">
        <v>0</v>
      </c>
      <c r="R13" s="7">
        <v>45288.0000115741</v>
      </c>
      <c r="S13" s="6">
        <v>45327</v>
      </c>
      <c r="T13" s="4" t="s">
        <v>34</v>
      </c>
      <c r="U13" s="4">
        <v>2581.03</v>
      </c>
      <c r="V13" s="4">
        <v>0</v>
      </c>
      <c r="W13" s="4">
        <v>0</v>
      </c>
      <c r="X13" s="4" t="s">
        <v>86</v>
      </c>
      <c r="Y13" s="4" t="s">
        <v>87</v>
      </c>
    </row>
    <row r="14" s="4" customFormat="1" spans="1:25">
      <c r="A14" s="4" t="s">
        <v>88</v>
      </c>
      <c r="B14" s="4" t="s">
        <v>26</v>
      </c>
      <c r="C14" s="4" t="s">
        <v>27</v>
      </c>
      <c r="D14" s="4" t="s">
        <v>89</v>
      </c>
      <c r="E14" s="4" t="s">
        <v>90</v>
      </c>
      <c r="F14" s="6">
        <v>45322</v>
      </c>
      <c r="G14" s="6">
        <v>45324</v>
      </c>
      <c r="H14" s="4">
        <v>1</v>
      </c>
      <c r="I14" s="4">
        <v>2</v>
      </c>
      <c r="J14" s="4">
        <v>2</v>
      </c>
      <c r="K14" s="4" t="s">
        <v>30</v>
      </c>
      <c r="L14" s="4">
        <v>1441.47</v>
      </c>
      <c r="M14" s="4">
        <v>1441.47</v>
      </c>
      <c r="N14" s="4" t="s">
        <v>91</v>
      </c>
      <c r="O14" s="4" t="s">
        <v>32</v>
      </c>
      <c r="P14" s="4" t="s">
        <v>33</v>
      </c>
      <c r="Q14" s="4">
        <v>0</v>
      </c>
      <c r="R14" s="7">
        <v>45296.0000115741</v>
      </c>
      <c r="S14" s="6">
        <v>45327</v>
      </c>
      <c r="T14" s="4" t="s">
        <v>34</v>
      </c>
      <c r="U14" s="4">
        <v>1441.47</v>
      </c>
      <c r="V14" s="4">
        <v>0</v>
      </c>
      <c r="W14" s="4">
        <v>0</v>
      </c>
      <c r="X14" s="4" t="s">
        <v>92</v>
      </c>
      <c r="Y14" s="4" t="s">
        <v>93</v>
      </c>
    </row>
    <row r="15" s="4" customFormat="1" spans="1:25">
      <c r="A15" s="4" t="s">
        <v>82</v>
      </c>
      <c r="B15" s="4" t="s">
        <v>26</v>
      </c>
      <c r="C15" s="4" t="s">
        <v>81</v>
      </c>
      <c r="D15" s="4" t="s">
        <v>83</v>
      </c>
      <c r="E15" s="4" t="s">
        <v>84</v>
      </c>
      <c r="F15" s="6">
        <v>45323</v>
      </c>
      <c r="G15" s="6">
        <v>45324</v>
      </c>
      <c r="H15" s="4">
        <v>1</v>
      </c>
      <c r="I15" s="4">
        <v>1</v>
      </c>
      <c r="J15" s="4">
        <v>1</v>
      </c>
      <c r="K15" s="4" t="s">
        <v>30</v>
      </c>
      <c r="L15" s="4">
        <v>-2581.03</v>
      </c>
      <c r="M15" s="4">
        <v>-2581.03</v>
      </c>
      <c r="N15" s="4" t="s">
        <v>85</v>
      </c>
      <c r="O15" s="4" t="s">
        <v>32</v>
      </c>
      <c r="P15" s="4" t="s">
        <v>33</v>
      </c>
      <c r="Q15" s="4">
        <v>0</v>
      </c>
      <c r="R15" s="7">
        <v>45288.0000115741</v>
      </c>
      <c r="S15" s="6">
        <v>45327</v>
      </c>
      <c r="T15" s="4" t="s">
        <v>34</v>
      </c>
      <c r="U15" s="4">
        <v>-2581.03</v>
      </c>
      <c r="V15" s="4">
        <v>0</v>
      </c>
      <c r="W15" s="4">
        <v>0</v>
      </c>
      <c r="X15" s="4" t="s">
        <v>86</v>
      </c>
      <c r="Y15" s="4" t="s">
        <v>87</v>
      </c>
    </row>
    <row r="16" s="4" customFormat="1" spans="1:25">
      <c r="A16" s="4" t="s">
        <v>37</v>
      </c>
      <c r="B16" s="4" t="s">
        <v>26</v>
      </c>
      <c r="C16" s="4" t="s">
        <v>81</v>
      </c>
      <c r="D16" s="4" t="s">
        <v>38</v>
      </c>
      <c r="E16" s="4" t="s">
        <v>39</v>
      </c>
      <c r="F16" s="6">
        <v>45323</v>
      </c>
      <c r="G16" s="6">
        <v>45324</v>
      </c>
      <c r="H16" s="4">
        <v>1</v>
      </c>
      <c r="I16" s="4">
        <v>1</v>
      </c>
      <c r="J16" s="4">
        <v>1</v>
      </c>
      <c r="K16" s="4" t="s">
        <v>30</v>
      </c>
      <c r="L16" s="4">
        <v>-463.85</v>
      </c>
      <c r="M16" s="4">
        <v>-463.85</v>
      </c>
      <c r="N16" s="4" t="s">
        <v>40</v>
      </c>
      <c r="O16" s="4" t="s">
        <v>32</v>
      </c>
      <c r="P16" s="4" t="s">
        <v>33</v>
      </c>
      <c r="Q16" s="4">
        <v>0</v>
      </c>
      <c r="R16" s="7">
        <v>45109</v>
      </c>
      <c r="S16" s="6">
        <v>45327</v>
      </c>
      <c r="T16" s="4" t="s">
        <v>34</v>
      </c>
      <c r="U16" s="4">
        <v>-463.85</v>
      </c>
      <c r="V16" s="4">
        <v>0</v>
      </c>
      <c r="W16" s="4">
        <v>0</v>
      </c>
      <c r="X16" s="4" t="s">
        <v>41</v>
      </c>
      <c r="Y16" s="4" t="s">
        <v>42</v>
      </c>
    </row>
    <row r="17" s="4" customFormat="1" spans="1:25">
      <c r="A17" s="4" t="s">
        <v>94</v>
      </c>
      <c r="B17" s="4" t="s">
        <v>26</v>
      </c>
      <c r="C17" s="4" t="s">
        <v>27</v>
      </c>
      <c r="D17" s="4" t="s">
        <v>95</v>
      </c>
      <c r="E17" s="4" t="s">
        <v>96</v>
      </c>
      <c r="F17" s="6">
        <v>45321</v>
      </c>
      <c r="G17" s="6">
        <v>45324</v>
      </c>
      <c r="H17" s="4">
        <v>1</v>
      </c>
      <c r="I17" s="4">
        <v>3</v>
      </c>
      <c r="J17" s="4">
        <v>3</v>
      </c>
      <c r="K17" s="4" t="s">
        <v>30</v>
      </c>
      <c r="L17" s="4">
        <v>3091.38</v>
      </c>
      <c r="M17" s="4">
        <v>3091.38</v>
      </c>
      <c r="N17" s="4" t="s">
        <v>97</v>
      </c>
      <c r="O17" s="4" t="s">
        <v>32</v>
      </c>
      <c r="P17" s="4" t="s">
        <v>33</v>
      </c>
      <c r="Q17" s="4">
        <v>0</v>
      </c>
      <c r="R17" s="7">
        <v>45238.0000115741</v>
      </c>
      <c r="S17" s="6">
        <v>45327</v>
      </c>
      <c r="T17" s="4" t="s">
        <v>34</v>
      </c>
      <c r="U17" s="4">
        <v>3091.38</v>
      </c>
      <c r="V17" s="4">
        <v>0</v>
      </c>
      <c r="W17" s="4">
        <v>0</v>
      </c>
      <c r="X17" s="4" t="s">
        <v>98</v>
      </c>
      <c r="Y17" s="4" t="s">
        <v>60</v>
      </c>
    </row>
    <row r="18" s="4" customFormat="1" spans="1:25">
      <c r="A18" s="4" t="s">
        <v>99</v>
      </c>
      <c r="B18" s="4" t="s">
        <v>26</v>
      </c>
      <c r="C18" s="4" t="s">
        <v>27</v>
      </c>
      <c r="D18" s="4" t="s">
        <v>100</v>
      </c>
      <c r="E18" s="4" t="s">
        <v>101</v>
      </c>
      <c r="F18" s="6">
        <v>45321</v>
      </c>
      <c r="G18" s="6">
        <v>45324</v>
      </c>
      <c r="H18" s="4">
        <v>1</v>
      </c>
      <c r="I18" s="4">
        <v>3</v>
      </c>
      <c r="J18" s="4">
        <v>3</v>
      </c>
      <c r="K18" s="4" t="s">
        <v>30</v>
      </c>
      <c r="L18" s="4">
        <v>587.07</v>
      </c>
      <c r="M18" s="4">
        <v>587.07</v>
      </c>
      <c r="N18" s="4" t="s">
        <v>102</v>
      </c>
      <c r="O18" s="4" t="s">
        <v>32</v>
      </c>
      <c r="P18" s="4" t="s">
        <v>33</v>
      </c>
      <c r="Q18" s="4">
        <v>0</v>
      </c>
      <c r="R18" s="7">
        <v>45234.0000115741</v>
      </c>
      <c r="S18" s="6">
        <v>45327</v>
      </c>
      <c r="T18" s="4" t="s">
        <v>34</v>
      </c>
      <c r="U18" s="4">
        <v>587.07</v>
      </c>
      <c r="V18" s="4">
        <v>0</v>
      </c>
      <c r="W18" s="4">
        <v>0</v>
      </c>
      <c r="X18" s="4" t="s">
        <v>103</v>
      </c>
      <c r="Y18" s="4" t="s">
        <v>104</v>
      </c>
    </row>
    <row r="19" s="4" customFormat="1" spans="1:25">
      <c r="A19" s="4" t="s">
        <v>105</v>
      </c>
      <c r="B19" s="4" t="s">
        <v>26</v>
      </c>
      <c r="C19" s="4" t="s">
        <v>27</v>
      </c>
      <c r="D19" s="4" t="s">
        <v>83</v>
      </c>
      <c r="E19" s="4" t="s">
        <v>106</v>
      </c>
      <c r="F19" s="6">
        <v>45322</v>
      </c>
      <c r="G19" s="6">
        <v>45324</v>
      </c>
      <c r="H19" s="4">
        <v>1</v>
      </c>
      <c r="I19" s="4">
        <v>2</v>
      </c>
      <c r="J19" s="4">
        <v>2</v>
      </c>
      <c r="K19" s="4" t="s">
        <v>30</v>
      </c>
      <c r="L19" s="4">
        <v>3813.93</v>
      </c>
      <c r="M19" s="4">
        <v>3813.93</v>
      </c>
      <c r="N19" s="4" t="s">
        <v>107</v>
      </c>
      <c r="O19" s="4" t="s">
        <v>32</v>
      </c>
      <c r="P19" s="4" t="s">
        <v>33</v>
      </c>
      <c r="Q19" s="4">
        <v>0</v>
      </c>
      <c r="R19" s="7">
        <v>45304</v>
      </c>
      <c r="S19" s="6">
        <v>45327</v>
      </c>
      <c r="T19" s="4" t="s">
        <v>34</v>
      </c>
      <c r="U19" s="4">
        <v>3813.93</v>
      </c>
      <c r="V19" s="4">
        <v>0</v>
      </c>
      <c r="W19" s="4">
        <v>0</v>
      </c>
      <c r="X19" s="4" t="s">
        <v>108</v>
      </c>
      <c r="Y19" s="4" t="s">
        <v>109</v>
      </c>
    </row>
    <row r="20" s="4" customFormat="1" spans="1:25">
      <c r="A20" s="4" t="s">
        <v>43</v>
      </c>
      <c r="B20" s="4" t="s">
        <v>26</v>
      </c>
      <c r="C20" s="4" t="s">
        <v>81</v>
      </c>
      <c r="D20" s="4" t="s">
        <v>44</v>
      </c>
      <c r="E20" s="4" t="s">
        <v>45</v>
      </c>
      <c r="F20" s="6">
        <v>45319</v>
      </c>
      <c r="G20" s="6">
        <v>45324</v>
      </c>
      <c r="H20" s="4">
        <v>1</v>
      </c>
      <c r="I20" s="4">
        <v>5</v>
      </c>
      <c r="J20" s="4">
        <v>5</v>
      </c>
      <c r="K20" s="4" t="s">
        <v>30</v>
      </c>
      <c r="L20" s="4">
        <v>-4365.64</v>
      </c>
      <c r="M20" s="4">
        <v>-4365.64</v>
      </c>
      <c r="N20" s="4" t="s">
        <v>46</v>
      </c>
      <c r="O20" s="4" t="s">
        <v>32</v>
      </c>
      <c r="P20" s="4" t="s">
        <v>33</v>
      </c>
      <c r="Q20" s="4">
        <v>0</v>
      </c>
      <c r="R20" s="7">
        <v>45114.0000115741</v>
      </c>
      <c r="S20" s="6">
        <v>45327</v>
      </c>
      <c r="T20" s="4" t="s">
        <v>34</v>
      </c>
      <c r="U20" s="4">
        <v>-4365.64</v>
      </c>
      <c r="V20" s="4">
        <v>0</v>
      </c>
      <c r="W20" s="4">
        <v>0</v>
      </c>
      <c r="X20" s="4" t="s">
        <v>47</v>
      </c>
      <c r="Y20" s="4" t="s">
        <v>48</v>
      </c>
    </row>
    <row r="21" s="4" customFormat="1" spans="1:25">
      <c r="A21" s="4" t="s">
        <v>110</v>
      </c>
      <c r="B21" s="4" t="s">
        <v>26</v>
      </c>
      <c r="C21" s="4" t="s">
        <v>27</v>
      </c>
      <c r="D21" s="4" t="s">
        <v>83</v>
      </c>
      <c r="E21" s="4" t="s">
        <v>106</v>
      </c>
      <c r="F21" s="6">
        <v>45323</v>
      </c>
      <c r="G21" s="6">
        <v>45324</v>
      </c>
      <c r="H21" s="4">
        <v>1</v>
      </c>
      <c r="I21" s="4">
        <v>1</v>
      </c>
      <c r="J21" s="4">
        <v>1</v>
      </c>
      <c r="K21" s="4" t="s">
        <v>30</v>
      </c>
      <c r="L21" s="4">
        <v>1931.45</v>
      </c>
      <c r="M21" s="4">
        <v>1931.45</v>
      </c>
      <c r="N21" s="4" t="s">
        <v>111</v>
      </c>
      <c r="O21" s="4" t="s">
        <v>32</v>
      </c>
      <c r="P21" s="4" t="s">
        <v>33</v>
      </c>
      <c r="Q21" s="4">
        <v>0</v>
      </c>
      <c r="R21" s="7">
        <v>45305</v>
      </c>
      <c r="S21" s="6">
        <v>45327</v>
      </c>
      <c r="T21" s="4" t="s">
        <v>34</v>
      </c>
      <c r="U21" s="4">
        <v>1931.45</v>
      </c>
      <c r="V21" s="4">
        <v>0</v>
      </c>
      <c r="W21" s="4">
        <v>0</v>
      </c>
      <c r="X21" s="4" t="s">
        <v>112</v>
      </c>
      <c r="Y21" s="4" t="s">
        <v>113</v>
      </c>
    </row>
    <row r="22" s="4" customFormat="1" spans="1:25">
      <c r="A22" s="4" t="s">
        <v>114</v>
      </c>
      <c r="B22" s="4" t="s">
        <v>26</v>
      </c>
      <c r="C22" s="4" t="s">
        <v>27</v>
      </c>
      <c r="D22" s="4" t="s">
        <v>83</v>
      </c>
      <c r="E22" s="4" t="s">
        <v>115</v>
      </c>
      <c r="F22" s="6">
        <v>45323</v>
      </c>
      <c r="G22" s="6">
        <v>45324</v>
      </c>
      <c r="H22" s="4">
        <v>1</v>
      </c>
      <c r="I22" s="4">
        <v>1</v>
      </c>
      <c r="J22" s="4">
        <v>1</v>
      </c>
      <c r="K22" s="4" t="s">
        <v>30</v>
      </c>
      <c r="L22" s="4">
        <v>1760.99</v>
      </c>
      <c r="M22" s="4">
        <v>1760.99</v>
      </c>
      <c r="N22" s="4" t="s">
        <v>116</v>
      </c>
      <c r="O22" s="4" t="s">
        <v>32</v>
      </c>
      <c r="P22" s="4" t="s">
        <v>33</v>
      </c>
      <c r="Q22" s="4">
        <v>0</v>
      </c>
      <c r="R22" s="7">
        <v>45307</v>
      </c>
      <c r="S22" s="6">
        <v>45327</v>
      </c>
      <c r="T22" s="4" t="s">
        <v>34</v>
      </c>
      <c r="U22" s="4">
        <v>1760.99</v>
      </c>
      <c r="V22" s="4">
        <v>0</v>
      </c>
      <c r="W22" s="4">
        <v>0</v>
      </c>
      <c r="X22" s="4" t="s">
        <v>117</v>
      </c>
      <c r="Y22" s="4" t="s">
        <v>118</v>
      </c>
    </row>
    <row r="23" s="4" customFormat="1" spans="1:25">
      <c r="A23" s="4" t="s">
        <v>119</v>
      </c>
      <c r="B23" s="4" t="s">
        <v>26</v>
      </c>
      <c r="C23" s="4" t="s">
        <v>27</v>
      </c>
      <c r="D23" s="4" t="s">
        <v>120</v>
      </c>
      <c r="E23" s="4" t="s">
        <v>121</v>
      </c>
      <c r="F23" s="6">
        <v>45322</v>
      </c>
      <c r="G23" s="6">
        <v>45324</v>
      </c>
      <c r="H23" s="4">
        <v>1</v>
      </c>
      <c r="I23" s="4">
        <v>2</v>
      </c>
      <c r="J23" s="4">
        <v>2</v>
      </c>
      <c r="K23" s="4" t="s">
        <v>30</v>
      </c>
      <c r="L23" s="4">
        <v>1033.8</v>
      </c>
      <c r="M23" s="4">
        <v>1033.8</v>
      </c>
      <c r="N23" s="4" t="s">
        <v>122</v>
      </c>
      <c r="O23" s="4" t="s">
        <v>32</v>
      </c>
      <c r="P23" s="4" t="s">
        <v>33</v>
      </c>
      <c r="Q23" s="4">
        <v>0</v>
      </c>
      <c r="R23" s="7">
        <v>45314</v>
      </c>
      <c r="S23" s="6">
        <v>45327</v>
      </c>
      <c r="T23" s="4" t="s">
        <v>34</v>
      </c>
      <c r="U23" s="4">
        <v>1033.8</v>
      </c>
      <c r="V23" s="4">
        <v>0</v>
      </c>
      <c r="W23" s="4">
        <v>0</v>
      </c>
      <c r="X23" s="4" t="s">
        <v>123</v>
      </c>
      <c r="Y23" s="4" t="s">
        <v>60</v>
      </c>
    </row>
    <row r="24" s="4" customFormat="1" spans="1:25">
      <c r="A24" s="4" t="s">
        <v>124</v>
      </c>
      <c r="B24" s="4" t="s">
        <v>26</v>
      </c>
      <c r="C24" s="4" t="s">
        <v>27</v>
      </c>
      <c r="D24" s="4" t="s">
        <v>125</v>
      </c>
      <c r="E24" s="4" t="s">
        <v>126</v>
      </c>
      <c r="F24" s="6">
        <v>45319</v>
      </c>
      <c r="G24" s="6">
        <v>45324</v>
      </c>
      <c r="H24" s="4">
        <v>1</v>
      </c>
      <c r="I24" s="4">
        <v>5</v>
      </c>
      <c r="J24" s="4">
        <v>5</v>
      </c>
      <c r="K24" s="4" t="s">
        <v>30</v>
      </c>
      <c r="L24" s="4">
        <v>1724.12</v>
      </c>
      <c r="M24" s="4">
        <v>1724.12</v>
      </c>
      <c r="N24" s="4" t="s">
        <v>127</v>
      </c>
      <c r="O24" s="4" t="s">
        <v>32</v>
      </c>
      <c r="P24" s="4" t="s">
        <v>33</v>
      </c>
      <c r="Q24" s="4">
        <v>0</v>
      </c>
      <c r="R24" s="7">
        <v>45317.0000115741</v>
      </c>
      <c r="S24" s="6">
        <v>45327</v>
      </c>
      <c r="T24" s="4" t="s">
        <v>34</v>
      </c>
      <c r="U24" s="4">
        <v>1724.12</v>
      </c>
      <c r="V24" s="4">
        <v>0</v>
      </c>
      <c r="W24" s="4">
        <v>0</v>
      </c>
      <c r="X24" s="4" t="s">
        <v>128</v>
      </c>
      <c r="Y24" s="4" t="s">
        <v>129</v>
      </c>
    </row>
    <row r="25" s="4" customFormat="1" spans="1:25">
      <c r="A25" s="4" t="s">
        <v>130</v>
      </c>
      <c r="B25" s="4" t="s">
        <v>26</v>
      </c>
      <c r="C25" s="4" t="s">
        <v>27</v>
      </c>
      <c r="D25" s="4" t="s">
        <v>131</v>
      </c>
      <c r="E25" s="4" t="s">
        <v>132</v>
      </c>
      <c r="F25" s="6">
        <v>45323</v>
      </c>
      <c r="G25" s="6">
        <v>45324</v>
      </c>
      <c r="H25" s="4">
        <v>1</v>
      </c>
      <c r="I25" s="4">
        <v>1</v>
      </c>
      <c r="J25" s="4">
        <v>1</v>
      </c>
      <c r="K25" s="4" t="s">
        <v>30</v>
      </c>
      <c r="L25" s="4">
        <v>761.7</v>
      </c>
      <c r="M25" s="4">
        <v>761.7</v>
      </c>
      <c r="N25" s="4" t="s">
        <v>133</v>
      </c>
      <c r="O25" s="4" t="s">
        <v>32</v>
      </c>
      <c r="P25" s="4" t="s">
        <v>33</v>
      </c>
      <c r="Q25" s="4">
        <v>0</v>
      </c>
      <c r="R25" s="7">
        <v>45323</v>
      </c>
      <c r="S25" s="6">
        <v>45327</v>
      </c>
      <c r="T25" s="4" t="s">
        <v>34</v>
      </c>
      <c r="U25" s="4">
        <v>761.7</v>
      </c>
      <c r="V25" s="4">
        <v>0</v>
      </c>
      <c r="W25" s="4">
        <v>0</v>
      </c>
      <c r="X25" s="4" t="s">
        <v>134</v>
      </c>
      <c r="Y25" s="4" t="s">
        <v>135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8"/>
  <sheetViews>
    <sheetView tabSelected="1" workbookViewId="0">
      <selection activeCell="A26" sqref="A26:C28"/>
    </sheetView>
  </sheetViews>
  <sheetFormatPr defaultColWidth="9" defaultRowHeight="13.5"/>
  <cols>
    <col min="1" max="1" width="12.625" style="4"/>
    <col min="2" max="2" width="10.375" style="4"/>
    <col min="3" max="4" width="9.375" style="4"/>
    <col min="5" max="16355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136</v>
      </c>
    </row>
    <row r="2" s="4" customFormat="1" spans="1:9">
      <c r="A2" s="5">
        <v>999224264671049</v>
      </c>
      <c r="B2" s="6">
        <v>45322</v>
      </c>
      <c r="C2" s="6">
        <v>45324</v>
      </c>
      <c r="D2" s="4">
        <v>431</v>
      </c>
      <c r="E2" s="4" t="str">
        <f>VLOOKUP(A2,HOP!A:L,12,0)</f>
        <v>431.00</v>
      </c>
      <c r="F2" s="4" t="str">
        <f>VLOOKUP(A2,HOP!A:C,3,0)</f>
        <v>3388776</v>
      </c>
      <c r="G2" s="4">
        <f>D2-E2</f>
        <v>0</v>
      </c>
      <c r="H2" s="4" t="str">
        <f>$H$1&amp;F2</f>
        <v>，3388776</v>
      </c>
      <c r="I2" s="4" t="str">
        <f>VLOOKUP(A2,HOP!A:U,21,0)</f>
        <v>直连</v>
      </c>
    </row>
    <row r="3" s="4" customFormat="1" hidden="1" spans="1:9">
      <c r="A3" s="5">
        <v>999225088560514</v>
      </c>
      <c r="B3" s="6">
        <v>45323</v>
      </c>
      <c r="C3" s="6">
        <v>45324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20" si="0">D3-E3</f>
        <v>#N/A</v>
      </c>
      <c r="H3" s="4" t="e">
        <f t="shared" ref="H3:H20" si="1">$H$1&amp;F3</f>
        <v>#N/A</v>
      </c>
      <c r="I3" s="4" t="e">
        <f>VLOOKUP(A3,HOP!A:U,21,0)</f>
        <v>#N/A</v>
      </c>
    </row>
    <row r="4" s="4" customFormat="1" hidden="1" spans="1:9">
      <c r="A4" s="5">
        <v>999225167248474</v>
      </c>
      <c r="B4" s="6">
        <v>45319</v>
      </c>
      <c r="C4" s="6">
        <v>45324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spans="1:9">
      <c r="A5" s="5">
        <v>999228347227883</v>
      </c>
      <c r="B5" s="6">
        <v>45321</v>
      </c>
      <c r="C5" s="6">
        <v>45324</v>
      </c>
      <c r="D5" s="4">
        <v>1203.57</v>
      </c>
      <c r="E5" s="4" t="str">
        <f>VLOOKUP(A5,HOP!A:L,12,0)</f>
        <v>1203.57</v>
      </c>
      <c r="F5" s="4" t="str">
        <f>VLOOKUP(A5,HOP!A:C,3,0)</f>
        <v>4207232</v>
      </c>
      <c r="G5" s="4">
        <f t="shared" si="0"/>
        <v>0</v>
      </c>
      <c r="H5" s="4" t="str">
        <f t="shared" si="1"/>
        <v>，4207232</v>
      </c>
      <c r="I5" s="4" t="str">
        <f>VLOOKUP(A5,HOP!A:U,21,0)</f>
        <v>直连</v>
      </c>
    </row>
    <row r="6" s="4" customFormat="1" spans="1:9">
      <c r="A6" s="5">
        <v>999228446730128</v>
      </c>
      <c r="B6" s="6">
        <v>45323</v>
      </c>
      <c r="C6" s="6">
        <v>45324</v>
      </c>
      <c r="D6" s="4">
        <v>648.47</v>
      </c>
      <c r="E6" s="4" t="str">
        <f>VLOOKUP(A6,HOP!A:L,12,0)</f>
        <v>648.47</v>
      </c>
      <c r="F6" s="4" t="str">
        <f>VLOOKUP(A6,HOP!A:C,3,0)</f>
        <v>4251207</v>
      </c>
      <c r="G6" s="4">
        <f t="shared" si="0"/>
        <v>0</v>
      </c>
      <c r="H6" s="4" t="str">
        <f t="shared" si="1"/>
        <v>，4251207</v>
      </c>
      <c r="I6" s="4" t="str">
        <f>VLOOKUP(A6,HOP!A:U,21,0)</f>
        <v>直连</v>
      </c>
    </row>
    <row r="7" s="4" customFormat="1" spans="1:9">
      <c r="A7" s="5">
        <v>28501045682</v>
      </c>
      <c r="B7" s="6">
        <v>45321</v>
      </c>
      <c r="C7" s="6">
        <v>45324</v>
      </c>
      <c r="D7" s="4">
        <v>10571.66</v>
      </c>
      <c r="E7" s="4" t="str">
        <f>VLOOKUP(A7,HOP!A:L,12,0)</f>
        <v>10571.66</v>
      </c>
      <c r="F7" s="4" t="str">
        <f>VLOOKUP(A7,HOP!A:C,3,0)</f>
        <v>4266741</v>
      </c>
      <c r="G7" s="4">
        <f t="shared" si="0"/>
        <v>0</v>
      </c>
      <c r="H7" s="4" t="str">
        <f t="shared" si="1"/>
        <v>，4266741</v>
      </c>
      <c r="I7" s="4" t="str">
        <f>VLOOKUP(A7,HOP!A:U,21,0)</f>
        <v>直连</v>
      </c>
    </row>
    <row r="8" s="4" customFormat="1" spans="1:9">
      <c r="A8" s="5">
        <v>999228556592167</v>
      </c>
      <c r="B8" s="6">
        <v>45318</v>
      </c>
      <c r="C8" s="6">
        <v>45324</v>
      </c>
      <c r="D8" s="4">
        <v>12552.27</v>
      </c>
      <c r="E8" s="4" t="str">
        <f>VLOOKUP(A8,HOP!A:L,12,0)</f>
        <v>12552.27</v>
      </c>
      <c r="F8" s="4" t="str">
        <f>VLOOKUP(A8,HOP!A:C,3,0)</f>
        <v>4290612</v>
      </c>
      <c r="G8" s="4">
        <f t="shared" si="0"/>
        <v>0</v>
      </c>
      <c r="H8" s="4" t="str">
        <f t="shared" si="1"/>
        <v>，4290612</v>
      </c>
      <c r="I8" s="4" t="str">
        <f>VLOOKUP(A8,HOP!A:U,21,0)</f>
        <v>直采</v>
      </c>
    </row>
    <row r="9" s="4" customFormat="1" hidden="1" spans="1:9">
      <c r="A9" s="5">
        <v>999228568067300</v>
      </c>
      <c r="B9" s="6">
        <v>45318</v>
      </c>
      <c r="C9" s="6">
        <v>45324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hidden="1" spans="1:9">
      <c r="A10" s="5">
        <v>999228568103138</v>
      </c>
      <c r="B10" s="6">
        <v>45318</v>
      </c>
      <c r="C10" s="6">
        <v>45324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hidden="1" spans="1:9">
      <c r="A11" s="5">
        <v>999229441320857</v>
      </c>
      <c r="B11" s="6">
        <v>45323</v>
      </c>
      <c r="C11" s="6">
        <v>45324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spans="1:9">
      <c r="A12" s="5">
        <v>999229481410902</v>
      </c>
      <c r="B12" s="6">
        <v>45322</v>
      </c>
      <c r="C12" s="6">
        <v>45324</v>
      </c>
      <c r="D12" s="4">
        <v>1441.47</v>
      </c>
      <c r="E12" s="4" t="str">
        <f>VLOOKUP(A12,HOP!A:L,12,0)</f>
        <v>1441.47</v>
      </c>
      <c r="F12" s="4" t="str">
        <f>VLOOKUP(A12,HOP!A:C,3,0)</f>
        <v>4549301</v>
      </c>
      <c r="G12" s="4">
        <f t="shared" si="0"/>
        <v>0</v>
      </c>
      <c r="H12" s="4" t="str">
        <f t="shared" si="1"/>
        <v>，4549301</v>
      </c>
      <c r="I12" s="4" t="str">
        <f>VLOOKUP(A12,HOP!A:U,21,0)</f>
        <v>直采</v>
      </c>
    </row>
    <row r="13" s="4" customFormat="1" spans="1:9">
      <c r="A13" s="5">
        <v>999228364346756</v>
      </c>
      <c r="B13" s="6">
        <v>45321</v>
      </c>
      <c r="C13" s="6">
        <v>45324</v>
      </c>
      <c r="D13" s="4">
        <v>3091.38</v>
      </c>
      <c r="E13" s="4" t="str">
        <f>VLOOKUP(A13,HOP!A:L,12,0)</f>
        <v>3091.38</v>
      </c>
      <c r="F13" s="4" t="str">
        <f>VLOOKUP(A13,HOP!A:C,3,0)</f>
        <v>4215782</v>
      </c>
      <c r="G13" s="4">
        <f t="shared" si="0"/>
        <v>0</v>
      </c>
      <c r="H13" s="4" t="str">
        <f t="shared" si="1"/>
        <v>，4215782</v>
      </c>
      <c r="I13" s="4" t="str">
        <f>VLOOKUP(A13,HOP!A:U,21,0)</f>
        <v>直连</v>
      </c>
    </row>
    <row r="14" s="4" customFormat="1" spans="1:9">
      <c r="A14" s="5">
        <v>28320554189</v>
      </c>
      <c r="B14" s="6">
        <v>45321</v>
      </c>
      <c r="C14" s="6">
        <v>45324</v>
      </c>
      <c r="D14" s="4">
        <v>587.07</v>
      </c>
      <c r="E14" s="4" t="str">
        <f>VLOOKUP(A14,HOP!A:L,12,0)</f>
        <v>587.07</v>
      </c>
      <c r="F14" s="4" t="str">
        <f>VLOOKUP(A14,HOP!A:C,3,0)</f>
        <v>4193622</v>
      </c>
      <c r="G14" s="4">
        <f t="shared" si="0"/>
        <v>0</v>
      </c>
      <c r="H14" s="4" t="str">
        <f t="shared" si="1"/>
        <v>，4193622</v>
      </c>
      <c r="I14" s="4" t="str">
        <f>VLOOKUP(A14,HOP!A:U,21,0)</f>
        <v>直连</v>
      </c>
    </row>
    <row r="15" s="4" customFormat="1" spans="1:9">
      <c r="A15" s="5">
        <v>999229683606764</v>
      </c>
      <c r="B15" s="6">
        <v>45322</v>
      </c>
      <c r="C15" s="6">
        <v>45324</v>
      </c>
      <c r="D15" s="4">
        <v>3813.93</v>
      </c>
      <c r="E15" s="4" t="str">
        <f>VLOOKUP(A15,HOP!A:L,12,0)</f>
        <v>3813.93</v>
      </c>
      <c r="F15" s="4" t="str">
        <f>VLOOKUP(A15,HOP!A:C,3,0)</f>
        <v>4589345</v>
      </c>
      <c r="G15" s="4">
        <f t="shared" si="0"/>
        <v>0</v>
      </c>
      <c r="H15" s="4" t="str">
        <f t="shared" si="1"/>
        <v>，4589345</v>
      </c>
      <c r="I15" s="4" t="str">
        <f>VLOOKUP(A15,HOP!A:U,21,0)</f>
        <v>直采</v>
      </c>
    </row>
    <row r="16" s="4" customFormat="1" spans="1:9">
      <c r="A16" s="5">
        <v>999229692377792</v>
      </c>
      <c r="B16" s="6">
        <v>45323</v>
      </c>
      <c r="C16" s="6">
        <v>45324</v>
      </c>
      <c r="D16" s="4">
        <v>1931.45</v>
      </c>
      <c r="E16" s="4" t="str">
        <f>VLOOKUP(A16,HOP!A:L,12,0)</f>
        <v>1931.45</v>
      </c>
      <c r="F16" s="4" t="str">
        <f>VLOOKUP(A16,HOP!A:C,3,0)</f>
        <v>4591925</v>
      </c>
      <c r="G16" s="4">
        <f t="shared" si="0"/>
        <v>0</v>
      </c>
      <c r="H16" s="4" t="str">
        <f t="shared" si="1"/>
        <v>，4591925</v>
      </c>
      <c r="I16" s="4" t="str">
        <f>VLOOKUP(A16,HOP!A:U,21,0)</f>
        <v>直采</v>
      </c>
    </row>
    <row r="17" s="4" customFormat="1" spans="1:9">
      <c r="A17" s="5">
        <v>999229740957223</v>
      </c>
      <c r="B17" s="6">
        <v>45323</v>
      </c>
      <c r="C17" s="6">
        <v>45324</v>
      </c>
      <c r="D17" s="4">
        <v>1760.99</v>
      </c>
      <c r="E17" s="4" t="str">
        <f>VLOOKUP(A17,HOP!A:L,12,0)</f>
        <v>1760.99</v>
      </c>
      <c r="F17" s="4" t="str">
        <f>VLOOKUP(A17,HOP!A:C,3,0)</f>
        <v>4601164</v>
      </c>
      <c r="G17" s="4">
        <f t="shared" si="0"/>
        <v>0</v>
      </c>
      <c r="H17" s="4" t="str">
        <f t="shared" si="1"/>
        <v>，4601164</v>
      </c>
      <c r="I17" s="4" t="str">
        <f>VLOOKUP(A17,HOP!A:U,21,0)</f>
        <v>直采</v>
      </c>
    </row>
    <row r="18" s="4" customFormat="1" spans="1:9">
      <c r="A18" s="5">
        <v>999229904192926</v>
      </c>
      <c r="B18" s="6">
        <v>45322</v>
      </c>
      <c r="C18" s="6">
        <v>45324</v>
      </c>
      <c r="D18" s="4">
        <v>1033.8</v>
      </c>
      <c r="E18" s="4" t="str">
        <f>VLOOKUP(A18,HOP!A:L,12,0)</f>
        <v>1033.80</v>
      </c>
      <c r="F18" s="4" t="str">
        <f>VLOOKUP(A18,HOP!A:C,3,0)</f>
        <v>4635903</v>
      </c>
      <c r="G18" s="4">
        <f t="shared" si="0"/>
        <v>0</v>
      </c>
      <c r="H18" s="4" t="str">
        <f t="shared" si="1"/>
        <v>，4635903</v>
      </c>
      <c r="I18" s="4" t="str">
        <f>VLOOKUP(A18,HOP!A:U,21,0)</f>
        <v>直连</v>
      </c>
    </row>
    <row r="19" s="4" customFormat="1" spans="1:9">
      <c r="A19" s="5">
        <v>999229936231626</v>
      </c>
      <c r="B19" s="6">
        <v>45319</v>
      </c>
      <c r="C19" s="6">
        <v>45324</v>
      </c>
      <c r="D19" s="4">
        <v>1724.12</v>
      </c>
      <c r="E19" s="4" t="str">
        <f>VLOOKUP(A19,HOP!A:L,12,0)</f>
        <v>1724.12</v>
      </c>
      <c r="F19" s="4" t="str">
        <f>VLOOKUP(A19,HOP!A:C,3,0)</f>
        <v>4648735</v>
      </c>
      <c r="G19" s="4">
        <f t="shared" si="0"/>
        <v>0</v>
      </c>
      <c r="H19" s="4" t="str">
        <f t="shared" si="1"/>
        <v>，4648735</v>
      </c>
      <c r="I19" s="4" t="str">
        <f>VLOOKUP(A19,HOP!A:U,21,0)</f>
        <v>直采</v>
      </c>
    </row>
    <row r="20" s="4" customFormat="1" spans="1:9">
      <c r="A20" s="5">
        <v>999230056784813</v>
      </c>
      <c r="B20" s="6">
        <v>45323</v>
      </c>
      <c r="C20" s="6">
        <v>45324</v>
      </c>
      <c r="D20" s="4">
        <v>761.7</v>
      </c>
      <c r="E20" s="4" t="str">
        <f>VLOOKUP(A20,HOP!A:L,12,0)</f>
        <v>761.70</v>
      </c>
      <c r="F20" s="4" t="str">
        <f>VLOOKUP(A20,HOP!A:C,3,0)</f>
        <v>4672019</v>
      </c>
      <c r="G20" s="4">
        <f t="shared" si="0"/>
        <v>0</v>
      </c>
      <c r="H20" s="4" t="str">
        <f t="shared" si="1"/>
        <v>，4672019</v>
      </c>
      <c r="I20" s="4" t="str">
        <f>VLOOKUP(A20,HOP!A:U,21,0)</f>
        <v>直采</v>
      </c>
    </row>
    <row r="22" spans="4:4">
      <c r="D22" s="4">
        <f>SUM(D2:D21)</f>
        <v>41552.88</v>
      </c>
    </row>
    <row r="24" spans="4:4">
      <c r="D24" s="4" t="s">
        <v>137</v>
      </c>
    </row>
    <row r="26" spans="1:3">
      <c r="A26" s="4" t="s">
        <v>138</v>
      </c>
      <c r="C26" s="4">
        <v>23985.93</v>
      </c>
    </row>
    <row r="27" spans="1:3">
      <c r="A27" s="4" t="s">
        <v>139</v>
      </c>
      <c r="C27" s="4">
        <v>17566.95</v>
      </c>
    </row>
    <row r="28" spans="1:3">
      <c r="A28" s="4" t="s">
        <v>140</v>
      </c>
      <c r="C28" s="4">
        <f>SUBTOTAL(9,C26:C27)</f>
        <v>41552.88</v>
      </c>
    </row>
  </sheetData>
  <autoFilter ref="A1:XFD22">
    <filterColumn colId="3">
      <filters blank="1">
        <filter val="431"/>
        <filter val="1724.12"/>
        <filter val="3813.93"/>
        <filter val="1931.45"/>
        <filter val="10571.66"/>
        <filter val="761.7"/>
        <filter val="587.07"/>
        <filter val="648.47"/>
        <filter val="1203.57"/>
        <filter val="1441.47"/>
        <filter val="12552.27"/>
        <filter val="1033.8"/>
        <filter val="41552.88"/>
        <filter val="3091.38"/>
        <filter val="1760.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141</v>
      </c>
      <c r="B1" s="2" t="s">
        <v>142</v>
      </c>
      <c r="C1" s="2" t="s">
        <v>143</v>
      </c>
      <c r="D1" s="2" t="s">
        <v>144</v>
      </c>
      <c r="E1" s="2" t="s">
        <v>13</v>
      </c>
      <c r="F1" s="2" t="s">
        <v>5</v>
      </c>
      <c r="G1" s="2" t="s">
        <v>6</v>
      </c>
      <c r="H1" s="2" t="s">
        <v>145</v>
      </c>
      <c r="I1" s="2" t="s">
        <v>146</v>
      </c>
      <c r="J1" s="2" t="s">
        <v>147</v>
      </c>
      <c r="K1" s="2" t="s">
        <v>148</v>
      </c>
      <c r="L1" s="2" t="s">
        <v>149</v>
      </c>
      <c r="M1" s="2" t="s">
        <v>150</v>
      </c>
      <c r="N1" s="2" t="s">
        <v>151</v>
      </c>
      <c r="O1" s="2" t="s">
        <v>152</v>
      </c>
      <c r="P1" s="2" t="s">
        <v>153</v>
      </c>
      <c r="Q1" s="2" t="s">
        <v>154</v>
      </c>
      <c r="R1" s="2" t="s">
        <v>155</v>
      </c>
      <c r="S1" s="2" t="s">
        <v>156</v>
      </c>
      <c r="T1" s="2" t="s">
        <v>157</v>
      </c>
      <c r="U1" s="2" t="s">
        <v>158</v>
      </c>
      <c r="V1" s="2" t="s">
        <v>159</v>
      </c>
    </row>
    <row r="2" s="1" customFormat="1" spans="1:22">
      <c r="A2" s="3">
        <v>999224264671049</v>
      </c>
      <c r="B2" s="1" t="s">
        <v>160</v>
      </c>
      <c r="C2" s="1" t="s">
        <v>161</v>
      </c>
      <c r="D2" s="1" t="s">
        <v>162</v>
      </c>
      <c r="E2" s="1" t="s">
        <v>163</v>
      </c>
      <c r="F2" s="1" t="s">
        <v>164</v>
      </c>
      <c r="G2" s="1" t="s">
        <v>165</v>
      </c>
      <c r="H2" s="1" t="s">
        <v>166</v>
      </c>
      <c r="I2" s="1" t="s">
        <v>167</v>
      </c>
      <c r="J2" s="1" t="s">
        <v>30</v>
      </c>
      <c r="K2" s="1" t="s">
        <v>168</v>
      </c>
      <c r="L2" s="1" t="s">
        <v>168</v>
      </c>
      <c r="M2" s="1" t="s">
        <v>169</v>
      </c>
      <c r="N2" s="1" t="s">
        <v>169</v>
      </c>
      <c r="O2" s="1" t="s">
        <v>170</v>
      </c>
      <c r="P2" s="1" t="s">
        <v>171</v>
      </c>
      <c r="Q2" s="1" t="s">
        <v>172</v>
      </c>
      <c r="R2" s="1" t="s">
        <v>173</v>
      </c>
      <c r="S2" s="1" t="s">
        <v>174</v>
      </c>
      <c r="T2" s="1" t="s">
        <v>175</v>
      </c>
      <c r="U2" s="1" t="s">
        <v>176</v>
      </c>
      <c r="V2" s="1" t="s">
        <v>177</v>
      </c>
    </row>
    <row r="3" s="1" customFormat="1" spans="1:22">
      <c r="A3" s="3">
        <v>999225363367568</v>
      </c>
      <c r="B3" s="1" t="s">
        <v>178</v>
      </c>
      <c r="C3" s="1" t="s">
        <v>179</v>
      </c>
      <c r="D3" s="1" t="s">
        <v>180</v>
      </c>
      <c r="E3" s="1" t="s">
        <v>181</v>
      </c>
      <c r="F3" s="1" t="s">
        <v>182</v>
      </c>
      <c r="G3" s="1" t="s">
        <v>165</v>
      </c>
      <c r="H3" s="1" t="s">
        <v>166</v>
      </c>
      <c r="I3" s="1" t="s">
        <v>183</v>
      </c>
      <c r="J3" s="1" t="s">
        <v>30</v>
      </c>
      <c r="K3" s="1" t="s">
        <v>184</v>
      </c>
      <c r="L3" s="1" t="s">
        <v>185</v>
      </c>
      <c r="M3" s="1" t="s">
        <v>186</v>
      </c>
      <c r="N3" s="1" t="s">
        <v>187</v>
      </c>
      <c r="O3" s="1" t="s">
        <v>170</v>
      </c>
      <c r="P3" s="1" t="s">
        <v>171</v>
      </c>
      <c r="Q3" s="1" t="s">
        <v>172</v>
      </c>
      <c r="R3" s="1" t="s">
        <v>188</v>
      </c>
      <c r="S3" s="1" t="s">
        <v>174</v>
      </c>
      <c r="T3" s="1" t="s">
        <v>175</v>
      </c>
      <c r="U3" s="1" t="s">
        <v>176</v>
      </c>
      <c r="V3" s="1" t="s">
        <v>189</v>
      </c>
    </row>
    <row r="4" s="1" customFormat="1" spans="1:22">
      <c r="A4" s="3">
        <v>28320554189</v>
      </c>
      <c r="B4" s="1" t="s">
        <v>190</v>
      </c>
      <c r="C4" s="1" t="s">
        <v>191</v>
      </c>
      <c r="D4" s="1" t="s">
        <v>192</v>
      </c>
      <c r="E4" s="1" t="s">
        <v>193</v>
      </c>
      <c r="F4" s="1" t="s">
        <v>194</v>
      </c>
      <c r="G4" s="1" t="s">
        <v>165</v>
      </c>
      <c r="H4" s="1" t="s">
        <v>166</v>
      </c>
      <c r="I4" s="1" t="s">
        <v>195</v>
      </c>
      <c r="J4" s="1" t="s">
        <v>30</v>
      </c>
      <c r="K4" s="1" t="s">
        <v>196</v>
      </c>
      <c r="L4" s="1" t="s">
        <v>196</v>
      </c>
      <c r="M4" s="1" t="s">
        <v>169</v>
      </c>
      <c r="N4" s="1" t="s">
        <v>169</v>
      </c>
      <c r="O4" s="1" t="s">
        <v>170</v>
      </c>
      <c r="P4" s="1" t="s">
        <v>171</v>
      </c>
      <c r="Q4" s="1" t="s">
        <v>172</v>
      </c>
      <c r="R4" s="1" t="s">
        <v>197</v>
      </c>
      <c r="S4" s="1" t="s">
        <v>174</v>
      </c>
      <c r="T4" s="1" t="s">
        <v>175</v>
      </c>
      <c r="U4" s="1" t="s">
        <v>176</v>
      </c>
      <c r="V4" s="1" t="s">
        <v>177</v>
      </c>
    </row>
    <row r="5" s="1" customFormat="1" spans="1:22">
      <c r="A5" s="3">
        <v>999228347227883</v>
      </c>
      <c r="B5" s="1" t="s">
        <v>198</v>
      </c>
      <c r="C5" s="1" t="s">
        <v>199</v>
      </c>
      <c r="D5" s="1" t="s">
        <v>200</v>
      </c>
      <c r="E5" s="1" t="s">
        <v>201</v>
      </c>
      <c r="F5" s="1" t="s">
        <v>194</v>
      </c>
      <c r="G5" s="1" t="s">
        <v>165</v>
      </c>
      <c r="H5" s="1" t="s">
        <v>166</v>
      </c>
      <c r="I5" s="1" t="s">
        <v>202</v>
      </c>
      <c r="J5" s="1" t="s">
        <v>30</v>
      </c>
      <c r="K5" s="1" t="s">
        <v>203</v>
      </c>
      <c r="L5" s="1" t="s">
        <v>203</v>
      </c>
      <c r="M5" s="1" t="s">
        <v>169</v>
      </c>
      <c r="N5" s="1" t="s">
        <v>169</v>
      </c>
      <c r="O5" s="1" t="s">
        <v>170</v>
      </c>
      <c r="P5" s="1" t="s">
        <v>171</v>
      </c>
      <c r="Q5" s="1" t="s">
        <v>172</v>
      </c>
      <c r="R5" s="1" t="s">
        <v>204</v>
      </c>
      <c r="S5" s="1" t="s">
        <v>174</v>
      </c>
      <c r="T5" s="1" t="s">
        <v>175</v>
      </c>
      <c r="U5" s="1" t="s">
        <v>176</v>
      </c>
      <c r="V5" s="1" t="s">
        <v>177</v>
      </c>
    </row>
    <row r="6" s="1" customFormat="1" spans="1:22">
      <c r="A6" s="3">
        <v>999228364346756</v>
      </c>
      <c r="B6" s="1" t="s">
        <v>205</v>
      </c>
      <c r="C6" s="1" t="s">
        <v>206</v>
      </c>
      <c r="D6" s="1" t="s">
        <v>207</v>
      </c>
      <c r="E6" s="1" t="s">
        <v>208</v>
      </c>
      <c r="F6" s="1" t="s">
        <v>194</v>
      </c>
      <c r="G6" s="1" t="s">
        <v>165</v>
      </c>
      <c r="H6" s="1" t="s">
        <v>166</v>
      </c>
      <c r="I6" s="1" t="s">
        <v>209</v>
      </c>
      <c r="J6" s="1" t="s">
        <v>30</v>
      </c>
      <c r="K6" s="1" t="s">
        <v>210</v>
      </c>
      <c r="L6" s="1" t="s">
        <v>210</v>
      </c>
      <c r="M6" s="1" t="s">
        <v>169</v>
      </c>
      <c r="N6" s="1" t="s">
        <v>169</v>
      </c>
      <c r="O6" s="1" t="s">
        <v>170</v>
      </c>
      <c r="P6" s="1" t="s">
        <v>171</v>
      </c>
      <c r="Q6" s="1" t="s">
        <v>172</v>
      </c>
      <c r="R6" s="1" t="s">
        <v>211</v>
      </c>
      <c r="S6" s="1" t="s">
        <v>174</v>
      </c>
      <c r="T6" s="1" t="s">
        <v>175</v>
      </c>
      <c r="U6" s="1" t="s">
        <v>176</v>
      </c>
      <c r="V6" s="1" t="s">
        <v>177</v>
      </c>
    </row>
    <row r="7" s="1" customFormat="1" spans="1:22">
      <c r="A7" s="3">
        <v>999228446730128</v>
      </c>
      <c r="B7" s="1" t="s">
        <v>212</v>
      </c>
      <c r="C7" s="1" t="s">
        <v>213</v>
      </c>
      <c r="D7" s="1" t="s">
        <v>214</v>
      </c>
      <c r="E7" s="1" t="s">
        <v>215</v>
      </c>
      <c r="F7" s="1" t="s">
        <v>216</v>
      </c>
      <c r="G7" s="1" t="s">
        <v>165</v>
      </c>
      <c r="H7" s="1" t="s">
        <v>166</v>
      </c>
      <c r="I7" s="1" t="s">
        <v>217</v>
      </c>
      <c r="J7" s="1" t="s">
        <v>30</v>
      </c>
      <c r="K7" s="1" t="s">
        <v>218</v>
      </c>
      <c r="L7" s="1" t="s">
        <v>218</v>
      </c>
      <c r="M7" s="1" t="s">
        <v>169</v>
      </c>
      <c r="N7" s="1" t="s">
        <v>169</v>
      </c>
      <c r="O7" s="1" t="s">
        <v>170</v>
      </c>
      <c r="P7" s="1" t="s">
        <v>171</v>
      </c>
      <c r="Q7" s="1" t="s">
        <v>172</v>
      </c>
      <c r="R7" s="1" t="s">
        <v>219</v>
      </c>
      <c r="S7" s="1" t="s">
        <v>174</v>
      </c>
      <c r="T7" s="1" t="s">
        <v>175</v>
      </c>
      <c r="U7" s="1" t="s">
        <v>176</v>
      </c>
      <c r="V7" s="1" t="s">
        <v>220</v>
      </c>
    </row>
    <row r="8" s="1" customFormat="1" spans="1:22">
      <c r="A8" s="3">
        <v>28501045682</v>
      </c>
      <c r="B8" s="1" t="s">
        <v>221</v>
      </c>
      <c r="C8" s="1" t="s">
        <v>222</v>
      </c>
      <c r="D8" s="1" t="s">
        <v>223</v>
      </c>
      <c r="E8" s="1" t="s">
        <v>224</v>
      </c>
      <c r="F8" s="1" t="s">
        <v>194</v>
      </c>
      <c r="G8" s="1" t="s">
        <v>165</v>
      </c>
      <c r="H8" s="1" t="s">
        <v>166</v>
      </c>
      <c r="I8" s="1" t="s">
        <v>225</v>
      </c>
      <c r="J8" s="1" t="s">
        <v>30</v>
      </c>
      <c r="K8" s="1" t="s">
        <v>226</v>
      </c>
      <c r="L8" s="1" t="s">
        <v>226</v>
      </c>
      <c r="M8" s="1" t="s">
        <v>169</v>
      </c>
      <c r="N8" s="1" t="s">
        <v>169</v>
      </c>
      <c r="O8" s="1" t="s">
        <v>170</v>
      </c>
      <c r="P8" s="1" t="s">
        <v>171</v>
      </c>
      <c r="Q8" s="1" t="s">
        <v>172</v>
      </c>
      <c r="R8" s="1" t="s">
        <v>227</v>
      </c>
      <c r="S8" s="1" t="s">
        <v>174</v>
      </c>
      <c r="T8" s="1" t="s">
        <v>175</v>
      </c>
      <c r="U8" s="1" t="s">
        <v>176</v>
      </c>
      <c r="V8" s="1" t="s">
        <v>177</v>
      </c>
    </row>
    <row r="9" s="1" customFormat="1" spans="1:22">
      <c r="A9" s="3">
        <v>999228556592167</v>
      </c>
      <c r="B9" s="1" t="s">
        <v>228</v>
      </c>
      <c r="C9" s="1" t="s">
        <v>229</v>
      </c>
      <c r="D9" s="1" t="s">
        <v>230</v>
      </c>
      <c r="E9" s="1" t="s">
        <v>231</v>
      </c>
      <c r="F9" s="1" t="s">
        <v>232</v>
      </c>
      <c r="G9" s="1" t="s">
        <v>165</v>
      </c>
      <c r="H9" s="1" t="s">
        <v>166</v>
      </c>
      <c r="I9" s="1" t="s">
        <v>233</v>
      </c>
      <c r="J9" s="1" t="s">
        <v>30</v>
      </c>
      <c r="K9" s="1" t="s">
        <v>234</v>
      </c>
      <c r="L9" s="1" t="s">
        <v>234</v>
      </c>
      <c r="M9" s="1" t="s">
        <v>169</v>
      </c>
      <c r="N9" s="1" t="s">
        <v>169</v>
      </c>
      <c r="O9" s="1" t="s">
        <v>170</v>
      </c>
      <c r="P9" s="1" t="s">
        <v>171</v>
      </c>
      <c r="Q9" s="1" t="s">
        <v>172</v>
      </c>
      <c r="R9" s="1" t="s">
        <v>235</v>
      </c>
      <c r="S9" s="1" t="s">
        <v>174</v>
      </c>
      <c r="T9" s="1" t="s">
        <v>175</v>
      </c>
      <c r="U9" s="1" t="s">
        <v>236</v>
      </c>
      <c r="V9" s="1" t="s">
        <v>237</v>
      </c>
    </row>
    <row r="10" s="1" customFormat="1" spans="1:22">
      <c r="A10" s="3">
        <v>999229481410902</v>
      </c>
      <c r="B10" s="1" t="s">
        <v>238</v>
      </c>
      <c r="C10" s="1" t="s">
        <v>239</v>
      </c>
      <c r="D10" s="1" t="s">
        <v>240</v>
      </c>
      <c r="E10" s="1" t="s">
        <v>241</v>
      </c>
      <c r="F10" s="1" t="s">
        <v>164</v>
      </c>
      <c r="G10" s="1" t="s">
        <v>165</v>
      </c>
      <c r="H10" s="1" t="s">
        <v>166</v>
      </c>
      <c r="I10" s="1" t="s">
        <v>242</v>
      </c>
      <c r="J10" s="1" t="s">
        <v>30</v>
      </c>
      <c r="K10" s="1" t="s">
        <v>243</v>
      </c>
      <c r="L10" s="1" t="s">
        <v>243</v>
      </c>
      <c r="M10" s="1" t="s">
        <v>169</v>
      </c>
      <c r="N10" s="1" t="s">
        <v>169</v>
      </c>
      <c r="O10" s="1" t="s">
        <v>170</v>
      </c>
      <c r="P10" s="1" t="s">
        <v>171</v>
      </c>
      <c r="Q10" s="1" t="s">
        <v>172</v>
      </c>
      <c r="R10" s="1" t="s">
        <v>244</v>
      </c>
      <c r="S10" s="1" t="s">
        <v>174</v>
      </c>
      <c r="T10" s="1" t="s">
        <v>175</v>
      </c>
      <c r="U10" s="1" t="s">
        <v>236</v>
      </c>
      <c r="V10" s="1" t="s">
        <v>177</v>
      </c>
    </row>
    <row r="11" s="1" customFormat="1" spans="1:22">
      <c r="A11" s="3">
        <v>999229683606764</v>
      </c>
      <c r="B11" s="1" t="s">
        <v>245</v>
      </c>
      <c r="C11" s="1" t="s">
        <v>246</v>
      </c>
      <c r="D11" s="1" t="s">
        <v>247</v>
      </c>
      <c r="E11" s="1" t="s">
        <v>248</v>
      </c>
      <c r="F11" s="1" t="s">
        <v>164</v>
      </c>
      <c r="G11" s="1" t="s">
        <v>165</v>
      </c>
      <c r="H11" s="1" t="s">
        <v>166</v>
      </c>
      <c r="I11" s="1" t="s">
        <v>249</v>
      </c>
      <c r="J11" s="1" t="s">
        <v>30</v>
      </c>
      <c r="K11" s="1" t="s">
        <v>250</v>
      </c>
      <c r="L11" s="1" t="s">
        <v>250</v>
      </c>
      <c r="M11" s="1" t="s">
        <v>169</v>
      </c>
      <c r="N11" s="1" t="s">
        <v>169</v>
      </c>
      <c r="O11" s="1" t="s">
        <v>170</v>
      </c>
      <c r="P11" s="1" t="s">
        <v>171</v>
      </c>
      <c r="Q11" s="1" t="s">
        <v>172</v>
      </c>
      <c r="R11" s="1" t="s">
        <v>251</v>
      </c>
      <c r="S11" s="1" t="s">
        <v>174</v>
      </c>
      <c r="T11" s="1" t="s">
        <v>175</v>
      </c>
      <c r="U11" s="1" t="s">
        <v>236</v>
      </c>
      <c r="V11" s="1" t="s">
        <v>237</v>
      </c>
    </row>
    <row r="12" s="1" customFormat="1" spans="1:22">
      <c r="A12" s="3">
        <v>999229692377792</v>
      </c>
      <c r="B12" s="1" t="s">
        <v>252</v>
      </c>
      <c r="C12" s="1" t="s">
        <v>253</v>
      </c>
      <c r="D12" s="1" t="s">
        <v>247</v>
      </c>
      <c r="E12" s="1" t="s">
        <v>254</v>
      </c>
      <c r="F12" s="1" t="s">
        <v>216</v>
      </c>
      <c r="G12" s="1" t="s">
        <v>165</v>
      </c>
      <c r="H12" s="1" t="s">
        <v>166</v>
      </c>
      <c r="I12" s="1" t="s">
        <v>255</v>
      </c>
      <c r="J12" s="1" t="s">
        <v>30</v>
      </c>
      <c r="K12" s="1" t="s">
        <v>256</v>
      </c>
      <c r="L12" s="1" t="s">
        <v>256</v>
      </c>
      <c r="M12" s="1" t="s">
        <v>169</v>
      </c>
      <c r="N12" s="1" t="s">
        <v>169</v>
      </c>
      <c r="O12" s="1" t="s">
        <v>170</v>
      </c>
      <c r="P12" s="1" t="s">
        <v>171</v>
      </c>
      <c r="Q12" s="1" t="s">
        <v>172</v>
      </c>
      <c r="R12" s="1" t="s">
        <v>257</v>
      </c>
      <c r="S12" s="1" t="s">
        <v>174</v>
      </c>
      <c r="T12" s="1" t="s">
        <v>175</v>
      </c>
      <c r="U12" s="1" t="s">
        <v>236</v>
      </c>
      <c r="V12" s="1" t="s">
        <v>237</v>
      </c>
    </row>
    <row r="13" s="1" customFormat="1" spans="1:22">
      <c r="A13" s="3">
        <v>999229740957223</v>
      </c>
      <c r="B13" s="1" t="s">
        <v>258</v>
      </c>
      <c r="C13" s="1" t="s">
        <v>259</v>
      </c>
      <c r="D13" s="1" t="s">
        <v>247</v>
      </c>
      <c r="E13" s="1" t="s">
        <v>260</v>
      </c>
      <c r="F13" s="1" t="s">
        <v>216</v>
      </c>
      <c r="G13" s="1" t="s">
        <v>165</v>
      </c>
      <c r="H13" s="1" t="s">
        <v>166</v>
      </c>
      <c r="I13" s="1" t="s">
        <v>261</v>
      </c>
      <c r="J13" s="1" t="s">
        <v>30</v>
      </c>
      <c r="K13" s="1" t="s">
        <v>262</v>
      </c>
      <c r="L13" s="1" t="s">
        <v>262</v>
      </c>
      <c r="M13" s="1" t="s">
        <v>169</v>
      </c>
      <c r="N13" s="1" t="s">
        <v>169</v>
      </c>
      <c r="O13" s="1" t="s">
        <v>170</v>
      </c>
      <c r="P13" s="1" t="s">
        <v>171</v>
      </c>
      <c r="Q13" s="1" t="s">
        <v>172</v>
      </c>
      <c r="R13" s="1" t="s">
        <v>263</v>
      </c>
      <c r="S13" s="1" t="s">
        <v>174</v>
      </c>
      <c r="T13" s="1" t="s">
        <v>175</v>
      </c>
      <c r="U13" s="1" t="s">
        <v>236</v>
      </c>
      <c r="V13" s="1" t="s">
        <v>237</v>
      </c>
    </row>
    <row r="14" s="1" customFormat="1" spans="1:22">
      <c r="A14" s="3">
        <v>999229904192926</v>
      </c>
      <c r="B14" s="1" t="s">
        <v>264</v>
      </c>
      <c r="C14" s="1" t="s">
        <v>265</v>
      </c>
      <c r="D14" s="1" t="s">
        <v>266</v>
      </c>
      <c r="E14" s="1" t="s">
        <v>267</v>
      </c>
      <c r="F14" s="1" t="s">
        <v>164</v>
      </c>
      <c r="G14" s="1" t="s">
        <v>165</v>
      </c>
      <c r="H14" s="1" t="s">
        <v>166</v>
      </c>
      <c r="I14" s="1" t="s">
        <v>268</v>
      </c>
      <c r="J14" s="1" t="s">
        <v>30</v>
      </c>
      <c r="K14" s="1" t="s">
        <v>269</v>
      </c>
      <c r="L14" s="1" t="s">
        <v>269</v>
      </c>
      <c r="M14" s="1" t="s">
        <v>169</v>
      </c>
      <c r="N14" s="1" t="s">
        <v>169</v>
      </c>
      <c r="O14" s="1" t="s">
        <v>170</v>
      </c>
      <c r="P14" s="1" t="s">
        <v>171</v>
      </c>
      <c r="Q14" s="1" t="s">
        <v>172</v>
      </c>
      <c r="R14" s="1" t="s">
        <v>270</v>
      </c>
      <c r="S14" s="1" t="s">
        <v>174</v>
      </c>
      <c r="T14" s="1" t="s">
        <v>175</v>
      </c>
      <c r="U14" s="1" t="s">
        <v>176</v>
      </c>
      <c r="V14" s="1" t="s">
        <v>271</v>
      </c>
    </row>
    <row r="15" s="1" customFormat="1" spans="1:22">
      <c r="A15" s="3">
        <v>999229936231626</v>
      </c>
      <c r="B15" s="1" t="s">
        <v>272</v>
      </c>
      <c r="C15" s="1" t="s">
        <v>273</v>
      </c>
      <c r="D15" s="1" t="s">
        <v>274</v>
      </c>
      <c r="E15" s="1" t="s">
        <v>275</v>
      </c>
      <c r="F15" s="1" t="s">
        <v>182</v>
      </c>
      <c r="G15" s="1" t="s">
        <v>165</v>
      </c>
      <c r="H15" s="1" t="s">
        <v>166</v>
      </c>
      <c r="I15" s="1" t="s">
        <v>276</v>
      </c>
      <c r="J15" s="1" t="s">
        <v>30</v>
      </c>
      <c r="K15" s="1" t="s">
        <v>277</v>
      </c>
      <c r="L15" s="1" t="s">
        <v>277</v>
      </c>
      <c r="M15" s="1" t="s">
        <v>169</v>
      </c>
      <c r="N15" s="1" t="s">
        <v>169</v>
      </c>
      <c r="O15" s="1" t="s">
        <v>170</v>
      </c>
      <c r="P15" s="1" t="s">
        <v>171</v>
      </c>
      <c r="Q15" s="1" t="s">
        <v>172</v>
      </c>
      <c r="R15" s="1" t="s">
        <v>278</v>
      </c>
      <c r="S15" s="1" t="s">
        <v>174</v>
      </c>
      <c r="T15" s="1" t="s">
        <v>175</v>
      </c>
      <c r="U15" s="1" t="s">
        <v>236</v>
      </c>
      <c r="V15" s="1" t="s">
        <v>279</v>
      </c>
    </row>
    <row r="16" s="1" customFormat="1" spans="1:22">
      <c r="A16" s="3">
        <v>999230056784813</v>
      </c>
      <c r="B16" s="1" t="s">
        <v>216</v>
      </c>
      <c r="C16" s="1" t="s">
        <v>280</v>
      </c>
      <c r="D16" s="1" t="s">
        <v>281</v>
      </c>
      <c r="E16" s="1" t="s">
        <v>282</v>
      </c>
      <c r="F16" s="1" t="s">
        <v>216</v>
      </c>
      <c r="G16" s="1" t="s">
        <v>165</v>
      </c>
      <c r="H16" s="1" t="s">
        <v>166</v>
      </c>
      <c r="I16" s="1" t="s">
        <v>283</v>
      </c>
      <c r="J16" s="1" t="s">
        <v>30</v>
      </c>
      <c r="K16" s="1" t="s">
        <v>284</v>
      </c>
      <c r="L16" s="1" t="s">
        <v>284</v>
      </c>
      <c r="M16" s="1" t="s">
        <v>169</v>
      </c>
      <c r="N16" s="1" t="s">
        <v>169</v>
      </c>
      <c r="O16" s="1" t="s">
        <v>170</v>
      </c>
      <c r="P16" s="1" t="s">
        <v>171</v>
      </c>
      <c r="Q16" s="1" t="s">
        <v>172</v>
      </c>
      <c r="R16" s="1" t="s">
        <v>285</v>
      </c>
      <c r="S16" s="1" t="s">
        <v>174</v>
      </c>
      <c r="T16" s="1" t="s">
        <v>175</v>
      </c>
      <c r="U16" s="1" t="s">
        <v>236</v>
      </c>
      <c r="V16" s="1" t="s">
        <v>286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2024-02-05T02:42:21Z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90504DA63EF5467DB40F23A5E56DC5D2_12</vt:lpwstr>
  </property>
</Properties>
</file>