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<sst xmlns="http://schemas.openxmlformats.org/spreadsheetml/2006/main" count="327" uniqueCount="146">
  <si>
    <t>去哪儿网酒店预付对账单</t>
  </si>
  <si>
    <t>供应商名称：</t>
  </si>
  <si>
    <t>港丰国际</t>
  </si>
  <si>
    <t>结算周期：</t>
  </si>
  <si>
    <t>2024-01-29至2024-02-04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</si>
  <si>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</si>
  <si>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</si>
  <si>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</si>
  <si>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</si>
  <si>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</si>
  <si>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</si>
  <si>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</si>
  <si>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</si>
  <si>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</si>
  <si>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</si>
  <si>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</si>
  <si>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</si>
  <si>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</si>
  <si>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</si>
  <si>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</si>
  <si>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¥2,770.00</t>
  </si>
  <si>
    <t>¥1,062.00</t>
  </si>
  <si>
    <t>¥161.76</t>
  </si>
  <si>
    <t>¥1,546.24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</si>
  <si>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</si>
  <si>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</si>
  <si>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</si>
  <si>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</si>
  <si>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</si>
  <si>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</si>
  <si>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</si>
  <si>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</si>
  <si>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</si>
  <si>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</si>
  <si>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</si>
  <si>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</si>
  <si>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</si>
  <si>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</si>
  <si>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</si>
  <si>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</si>
  <si>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</si>
  <si>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</si>
  <si>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</si>
  <si>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</si>
  <si>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</si>
  <si>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</si>
  <si>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</si>
  <si>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</si>
  <si>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</si>
  <si>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</si>
  <si>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</si>
  <si>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</si>
  <si>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</si>
  <si>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</si>
  <si>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</si>
  <si>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</si>
  <si>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</si>
  <si>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</si>
  <si>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</si>
  <si>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</si>
  <si>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</si>
  <si>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</si>
  <si>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</si>
  <si>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</si>
  <si>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</si>
  <si>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</si>
  <si>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</si>
  <si>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</si>
  <si>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</si>
  <si>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</si>
  <si>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703521339977</t>
  </si>
  <si>
    <t>4103794</t>
  </si>
  <si>
    <t>酒店预付</t>
  </si>
  <si>
    <t>否</t>
  </si>
  <si>
    <t>普通</t>
  </si>
  <si>
    <t>175821947</t>
  </si>
  <si>
    <t>京阪浅草酒店</t>
  </si>
  <si>
    <t>1619975</t>
  </si>
  <si>
    <t>WU/CHUNXIAO|KUANG/DADA</t>
  </si>
  <si>
    <t>2023-10-20</t>
  </si>
  <si>
    <t>2024-01-28</t>
  </si>
  <si>
    <t>2024-01-30</t>
  </si>
  <si>
    <t>¥854.00</t>
  </si>
  <si>
    <t>¥80.88</t>
  </si>
  <si>
    <t>¥773.12</t>
  </si>
  <si>
    <t>economy double room non smoking</t>
  </si>
  <si>
    <t>WEBSITE</t>
  </si>
  <si>
    <t>703521712600</t>
  </si>
  <si>
    <t>4103793</t>
  </si>
  <si>
    <t>LIN/LINGLING|LIU/HAORONG</t>
  </si>
  <si>
    <t>703624389452</t>
  </si>
  <si>
    <t>4669411</t>
  </si>
  <si>
    <t>236571494</t>
  </si>
  <si>
    <t>新山凯贝丽酒店式服务公寓</t>
  </si>
  <si>
    <t>ZHAO/LI</t>
  </si>
  <si>
    <t>2024-01-31</t>
  </si>
  <si>
    <t>2024-03-02</t>
  </si>
  <si>
    <t>2024-03-03</t>
  </si>
  <si>
    <t>2024-01-31 18:36:38</t>
  </si>
  <si>
    <t>executive studio</t>
  </si>
  <si>
    <t>合计</t>
  </si>
  <si>
    <t/>
  </si>
  <si>
    <t>¥1,708.00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</si>
  <si>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</si>
  <si>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</si>
  <si>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</si>
  <si>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</si>
  <si>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</si>
  <si>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</si>
  <si>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</si>
  <si>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</si>
  <si>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</si>
  <si>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A240206152735481</t>
  </si>
  <si>
    <r>
      <t>总计：</t>
    </r>
    <r>
      <rPr>
        <sz val="10"/>
        <rFont val="Arial"/>
        <charset val="134"/>
      </rPr>
      <t>1546.24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</si>
  <si>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</si>
  <si>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</si>
  <si>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</si>
  <si>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</si>
  <si>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</si>
  <si>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</si>
  <si>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</si>
  <si>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</si>
  <si>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</si>
  <si>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</si>
  <si>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</si>
  <si>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</si>
  <si>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</si>
  <si>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</si>
  <si>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</si>
  <si>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</si>
  <si>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</si>
  <si>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</si>
  <si>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CHUNXIAO,KUANG DADA</t>
  </si>
  <si>
    <t>退房日周结</t>
  </si>
  <si>
    <t>773.12</t>
  </si>
  <si>
    <t>RMB</t>
  </si>
  <si>
    <t>0</t>
  </si>
  <si>
    <t>0.00</t>
  </si>
  <si>
    <t>去哪儿直连（港丰）</t>
  </si>
  <si>
    <t>31</t>
  </si>
  <si>
    <t>2023-10-20 20:28:21</t>
  </si>
  <si>
    <t>汇智国际旅游发展有限公司</t>
  </si>
  <si>
    <t>直连</t>
  </si>
  <si>
    <t>日本</t>
  </si>
  <si>
    <t>LIN LINGLING,LIU HAORONG</t>
  </si>
  <si>
    <t>2023-10-20 20:28:16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</si>
</sst>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3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19</v>
      </c>
      <c r="T2" s="7"/>
      <c r="U2" s="11" t="s">
        <v>19</v>
      </c>
      <c r="V2" s="11" t="s">
        <v>82</v>
      </c>
      <c r="W2" s="12" t="s">
        <v>83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89</v>
      </c>
      <c r="L3" s="7">
        <v>1</v>
      </c>
      <c r="M3" s="7">
        <v>2</v>
      </c>
      <c r="N3" s="7" t="s">
        <v>79</v>
      </c>
      <c r="O3" s="7" t="s">
        <v>80</v>
      </c>
      <c r="P3" s="7" t="s">
        <v>81</v>
      </c>
      <c r="Q3" s="7"/>
      <c r="R3" s="11" t="s">
        <v>82</v>
      </c>
      <c r="S3" s="12" t="s">
        <v>19</v>
      </c>
      <c r="T3" s="7"/>
      <c r="U3" s="11" t="s">
        <v>19</v>
      </c>
      <c r="V3" s="11" t="s">
        <v>82</v>
      </c>
      <c r="W3" s="12" t="s">
        <v>83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84</v>
      </c>
      <c r="AD3" t="s">
        <v>6</v>
      </c>
      <c r="AE3" t="s">
        <v>85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90</v>
      </c>
      <c r="B4" s="6" t="s">
        <v>91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92</v>
      </c>
      <c r="H4" s="7" t="s">
        <v>93</v>
      </c>
      <c r="I4" s="7" t="s">
        <v>77</v>
      </c>
      <c r="J4" s="7" t="s">
        <v>2</v>
      </c>
      <c r="K4" s="7" t="s">
        <v>94</v>
      </c>
      <c r="L4" s="7">
        <v>1</v>
      </c>
      <c r="M4" s="7">
        <v>1</v>
      </c>
      <c r="N4" s="7" t="s">
        <v>95</v>
      </c>
      <c r="O4" s="7" t="s">
        <v>96</v>
      </c>
      <c r="P4" s="7" t="s">
        <v>97</v>
      </c>
      <c r="Q4" s="7"/>
      <c r="R4" s="11" t="s">
        <v>21</v>
      </c>
      <c r="S4" s="12" t="s">
        <v>21</v>
      </c>
      <c r="T4" s="7" t="s">
        <v>98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99</v>
      </c>
      <c r="AF4" t="s">
        <v>86</v>
      </c>
      <c r="AG4" t="s">
        <v>73</v>
      </c>
      <c r="AH4" t="s">
        <v>19</v>
      </c>
    </row>
    <row r="5" customHeight="1" spans="1:32">
      <c r="A5" s="10" t="s">
        <v>100</v>
      </c>
      <c r="B5" s="10"/>
      <c r="C5" s="10" t="s">
        <v>101</v>
      </c>
      <c r="D5" s="10"/>
      <c r="E5" s="10"/>
      <c r="F5" s="10"/>
      <c r="G5" s="10" t="s">
        <v>101</v>
      </c>
      <c r="H5" s="10" t="s">
        <v>101</v>
      </c>
      <c r="I5" s="10" t="s">
        <v>101</v>
      </c>
      <c r="J5" s="10" t="s">
        <v>101</v>
      </c>
      <c r="K5" s="10" t="s">
        <v>101</v>
      </c>
      <c r="L5" s="10" t="s">
        <v>101</v>
      </c>
      <c r="M5" s="10" t="s">
        <v>101</v>
      </c>
      <c r="N5" s="10" t="s">
        <v>101</v>
      </c>
      <c r="O5" s="10" t="s">
        <v>101</v>
      </c>
      <c r="P5" s="10" t="s">
        <v>101</v>
      </c>
      <c r="Q5" s="10"/>
      <c r="R5" s="13" t="s">
        <v>20</v>
      </c>
      <c r="S5" s="13" t="s">
        <v>21</v>
      </c>
      <c r="T5" s="10" t="s">
        <v>101</v>
      </c>
      <c r="U5" s="13"/>
      <c r="V5" s="13" t="s">
        <v>102</v>
      </c>
      <c r="W5" s="13" t="s">
        <v>22</v>
      </c>
      <c r="X5" s="13"/>
      <c r="Y5" s="13"/>
      <c r="Z5" s="13"/>
      <c r="AA5" s="10"/>
      <c r="AB5" s="13"/>
      <c r="AC5" s="10"/>
      <c r="AD5" s="10" t="s">
        <v>101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103</v>
      </c>
      <c r="B1" s="4" t="s">
        <v>104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105</v>
      </c>
      <c r="H1" s="4" t="s">
        <v>106</v>
      </c>
      <c r="I1" s="4" t="s">
        <v>13</v>
      </c>
      <c r="J1" s="4" t="s">
        <v>17</v>
      </c>
      <c r="K1" s="4" t="s">
        <v>18</v>
      </c>
      <c r="L1" s="9" t="s">
        <v>107</v>
      </c>
      <c r="M1" s="4" t="s">
        <v>108</v>
      </c>
      <c r="N1" s="4" t="s">
        <v>109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110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111</v>
      </c>
    </row>
    <row r="2" ht="14.25" customHeight="1" spans="1:9">
      <c r="A2" s="6" t="s">
        <v>70</v>
      </c>
      <c r="B2" s="7" t="s">
        <v>80</v>
      </c>
      <c r="C2" s="7" t="s">
        <v>81</v>
      </c>
      <c r="D2" s="3">
        <v>773.12</v>
      </c>
      <c r="E2" t="str">
        <f>VLOOKUP(A2,HOP!A:L,12,0)</f>
        <v>773.12</v>
      </c>
      <c r="F2" t="str">
        <f>VLOOKUP(A2,HOP!A:C,3,0)</f>
        <v>4103794</v>
      </c>
      <c r="G2">
        <f>D2-E2</f>
        <v>0</v>
      </c>
      <c r="H2" t="str">
        <f>$H$1&amp;F2</f>
        <v>，4103794</v>
      </c>
      <c r="I2" t="str">
        <f>VLOOKUP(A2,HOP!A:U,21,0)</f>
        <v>直连</v>
      </c>
    </row>
    <row r="3" ht="14.25" customHeight="1" spans="1:9">
      <c r="A3" s="6" t="s">
        <v>87</v>
      </c>
      <c r="B3" s="7" t="s">
        <v>80</v>
      </c>
      <c r="C3" s="7" t="s">
        <v>81</v>
      </c>
      <c r="D3" s="3">
        <v>773.12</v>
      </c>
      <c r="E3" t="str">
        <f>VLOOKUP(A3,HOP!A:L,12,0)</f>
        <v>773.12</v>
      </c>
      <c r="F3" t="str">
        <f>VLOOKUP(A3,HOP!A:C,3,0)</f>
        <v>4103793</v>
      </c>
      <c r="G3">
        <f>D3-E3</f>
        <v>0</v>
      </c>
      <c r="H3" t="str">
        <f>$H$1&amp;F3</f>
        <v>，4103793</v>
      </c>
      <c r="I3" t="str">
        <f>VLOOKUP(A3,HOP!A:U,21,0)</f>
        <v>直连</v>
      </c>
    </row>
    <row r="4" ht="14.25" hidden="1" customHeight="1" spans="1:9">
      <c r="A4" s="6" t="s">
        <v>90</v>
      </c>
      <c r="B4" s="7" t="s">
        <v>96</v>
      </c>
      <c r="C4" s="7" t="s">
        <v>97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VLOOKUP(A4,HOP!A:U,21,0)</f>
        <v>#N/A</v>
      </c>
    </row>
    <row r="6" spans="4:4">
      <c r="D6" s="3">
        <f>SUM(D2:D5)</f>
        <v>1546.24</v>
      </c>
    </row>
    <row r="9" ht="14.25" spans="4:4">
      <c r="D9" s="8" t="s">
        <v>23</v>
      </c>
    </row>
    <row r="14" spans="1:1">
      <c r="A14" t="s">
        <v>112</v>
      </c>
    </row>
    <row r="15" spans="1:1">
      <c r="A15" s="5" t="s">
        <v>113</v>
      </c>
    </row>
  </sheetData>
  <autoFilter ref="A1:I4">
    <filterColumn colId="3">
      <filters>
        <filter val="773.12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114</v>
      </c>
      <c r="B1" s="2" t="s">
        <v>115</v>
      </c>
      <c r="C1" s="2" t="s">
        <v>116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117</v>
      </c>
      <c r="I1" s="2" t="s">
        <v>118</v>
      </c>
      <c r="J1" s="2" t="s">
        <v>119</v>
      </c>
      <c r="K1" s="2" t="s">
        <v>120</v>
      </c>
      <c r="L1" s="2" t="s">
        <v>121</v>
      </c>
      <c r="M1" s="2" t="s">
        <v>122</v>
      </c>
      <c r="N1" s="2" t="s">
        <v>123</v>
      </c>
      <c r="O1" s="2" t="s">
        <v>124</v>
      </c>
      <c r="P1" s="2" t="s">
        <v>125</v>
      </c>
      <c r="Q1" s="2" t="s">
        <v>126</v>
      </c>
      <c r="R1" s="2" t="s">
        <v>127</v>
      </c>
      <c r="S1" s="2" t="s">
        <v>128</v>
      </c>
      <c r="T1" s="2" t="s">
        <v>129</v>
      </c>
      <c r="U1" s="2" t="s">
        <v>130</v>
      </c>
      <c r="V1" s="2" t="s">
        <v>131</v>
      </c>
    </row>
    <row r="2" s="1" customFormat="1" spans="1:22">
      <c r="A2" s="1" t="s">
        <v>70</v>
      </c>
      <c r="B2" s="1" t="s">
        <v>79</v>
      </c>
      <c r="C2" s="1" t="s">
        <v>71</v>
      </c>
      <c r="D2" s="1" t="s">
        <v>76</v>
      </c>
      <c r="E2" s="1" t="s">
        <v>132</v>
      </c>
      <c r="F2" s="1" t="s">
        <v>80</v>
      </c>
      <c r="G2" s="1" t="s">
        <v>81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73</v>
      </c>
      <c r="T2" s="1" t="s">
        <v>141</v>
      </c>
      <c r="U2" s="1" t="s">
        <v>142</v>
      </c>
      <c r="V2" s="1" t="s">
        <v>143</v>
      </c>
    </row>
    <row r="3" s="1" customFormat="1" spans="1:22">
      <c r="A3" s="1" t="s">
        <v>87</v>
      </c>
      <c r="B3" s="1" t="s">
        <v>79</v>
      </c>
      <c r="C3" s="1" t="s">
        <v>88</v>
      </c>
      <c r="D3" s="1" t="s">
        <v>76</v>
      </c>
      <c r="E3" s="1" t="s">
        <v>144</v>
      </c>
      <c r="F3" s="1" t="s">
        <v>80</v>
      </c>
      <c r="G3" s="1" t="s">
        <v>81</v>
      </c>
      <c r="H3" s="1" t="s">
        <v>133</v>
      </c>
      <c r="I3" s="1" t="s">
        <v>134</v>
      </c>
      <c r="J3" s="1" t="s">
        <v>135</v>
      </c>
      <c r="K3" s="1" t="s">
        <v>134</v>
      </c>
      <c r="L3" s="1" t="s">
        <v>134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145</v>
      </c>
      <c r="S3" s="1" t="s">
        <v>73</v>
      </c>
      <c r="T3" s="1" t="s">
        <v>141</v>
      </c>
      <c r="U3" s="1" t="s">
        <v>142</v>
      </c>
      <c r="V3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2024-02-06T07:28:16Z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61BAAE273FCD4C4D826A0F89BB31E90B_12</vt:lpwstr>
  </property>
</Properties>
</file>