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<sst xmlns="http://schemas.openxmlformats.org/spreadsheetml/2006/main" count="121" uniqueCount="88">
  <si>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</si>
  <si>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</si>
  <si>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</si>
  <si>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</si>
  <si>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</si>
  <si>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</si>
  <si>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</si>
  <si>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</si>
  <si>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</si>
  <si>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</si>
  <si>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</si>
  <si>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</si>
  <si>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</si>
  <si>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</si>
  <si>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</si>
  <si>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</si>
  <si>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</si>
  <si>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</si>
  <si>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</si>
  <si>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</si>
  <si>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</si>
  <si>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</si>
  <si>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</si>
  <si>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</si>
  <si>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</si>
  <si>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28268569833	</t>
  </si>
  <si>
    <t>Ctrip</t>
  </si>
  <si>
    <t>正常</t>
  </si>
  <si>
    <t>[香港]历山酒店(Hotel Alexandra)(105646626)</t>
  </si>
  <si>
    <t>梅花客房 (城市景观)(至少提前5天预订)(至少连住2晚及以上)&lt;双人入住&gt;&lt;内宾&gt;&lt;无早&gt;</t>
  </si>
  <si>
    <t>CNY</t>
  </si>
  <si>
    <t>Li/Heyong</t>
  </si>
  <si>
    <t>CA363240206CNY</t>
  </si>
  <si>
    <t>未提现</t>
  </si>
  <si>
    <t>携程开票</t>
  </si>
  <si>
    <t xml:space="preserve">4169875	</t>
  </si>
  <si>
    <t xml:space="preserve">226472	</t>
  </si>
  <si>
    <t xml:space="preserve">999228346446254	</t>
  </si>
  <si>
    <t>方块客房 (城市景观)(至少提前5天预订)(至少连住2晚及以上)&lt;双人入住&gt;&lt;内宾&gt;&lt;无早&gt;</t>
  </si>
  <si>
    <t>ZHU/WEIWEI,feng/huiying</t>
  </si>
  <si>
    <t xml:space="preserve">4206941	</t>
  </si>
  <si>
    <t xml:space="preserve">	</t>
  </si>
  <si>
    <t>，</t>
  </si>
  <si>
    <t>A240206091713481</t>
  </si>
  <si>
    <t>CNY / HKD 当前参考汇率: 1.084057845</t>
  </si>
  <si>
    <t>总计：2914 CNY/
3158.94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</si>
  <si>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</si>
  <si>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</si>
  <si>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</si>
  <si>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</si>
  <si>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</si>
  <si>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</si>
  <si>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</si>
  <si>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</si>
  <si>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</si>
  <si>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</si>
  <si>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</si>
  <si>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</si>
  <si>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</si>
  <si>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</si>
  <si>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</si>
  <si>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</si>
  <si>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</si>
  <si>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</si>
  <si>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</si>
  <si>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2023-11-07</t>
  </si>
  <si>
    <t>4206941</t>
  </si>
  <si>
    <t>历山酒店</t>
  </si>
  <si>
    <t>ZHU WEIWEI,feng huiying</t>
  </si>
  <si>
    <t>2024-01-20</t>
  </si>
  <si>
    <t>2024-01-22</t>
  </si>
  <si>
    <t>退房日周结</t>
  </si>
  <si>
    <t>1462.00</t>
  </si>
  <si>
    <t>RMB</t>
  </si>
  <si>
    <t>0</t>
  </si>
  <si>
    <t>0.00</t>
  </si>
  <si>
    <t>携程国内直连(DD)</t>
  </si>
  <si>
    <t>01.011249</t>
  </si>
  <si>
    <t>2023-11-22 10:50:51</t>
  </si>
  <si>
    <t>否</t>
  </si>
  <si>
    <t>汇智国际旅游发展有限公司</t>
  </si>
  <si>
    <t>直连</t>
  </si>
  <si>
    <t>中国</t>
  </si>
  <si>
    <t>2023-11-01</t>
  </si>
  <si>
    <t>4169875</t>
  </si>
  <si>
    <t>Li Heyong</t>
  </si>
  <si>
    <t>1452.00</t>
  </si>
  <si>
    <t>2023-11-22 10:32:57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</si>
</sst>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15</xdr:col>
      <xdr:colOff>38100</xdr:colOff>
      <xdr:row>49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0810875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45311</v>
      </c>
      <c r="G2" s="6">
        <v>45313</v>
      </c>
      <c r="H2" s="4">
        <v>1</v>
      </c>
      <c r="I2" s="4">
        <v>2</v>
      </c>
      <c r="J2" s="4">
        <v>2</v>
      </c>
      <c r="K2" s="4" t="s">
        <v>30</v>
      </c>
      <c r="L2" s="4">
        <v>1452</v>
      </c>
      <c r="M2" s="4">
        <v>1452</v>
      </c>
      <c r="N2" s="4" t="s">
        <v>31</v>
      </c>
      <c r="O2" s="4" t="s">
        <v>32</v>
      </c>
      <c r="P2" s="4" t="s">
        <v>33</v>
      </c>
      <c r="Q2" s="4">
        <v>0</v>
      </c>
      <c r="R2" s="7">
        <v>45231.0000115741</v>
      </c>
      <c r="S2" s="6">
        <v>45328</v>
      </c>
      <c r="T2" s="4" t="s">
        <v>34</v>
      </c>
      <c r="U2" s="4">
        <v>1452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45311</v>
      </c>
      <c r="G3" s="6">
        <v>45313</v>
      </c>
      <c r="H3" s="4">
        <v>1</v>
      </c>
      <c r="I3" s="4">
        <v>2</v>
      </c>
      <c r="J3" s="4">
        <v>2</v>
      </c>
      <c r="K3" s="4" t="s">
        <v>30</v>
      </c>
      <c r="L3" s="4">
        <v>1462</v>
      </c>
      <c r="M3" s="4">
        <v>1462</v>
      </c>
      <c r="N3" s="4" t="s">
        <v>39</v>
      </c>
      <c r="O3" s="4" t="s">
        <v>32</v>
      </c>
      <c r="P3" s="4" t="s">
        <v>33</v>
      </c>
      <c r="Q3" s="4">
        <v>0</v>
      </c>
      <c r="R3" s="7">
        <v>45237.0000115741</v>
      </c>
      <c r="S3" s="6">
        <v>45328</v>
      </c>
      <c r="T3" s="4" t="s">
        <v>34</v>
      </c>
      <c r="U3" s="4">
        <v>1462</v>
      </c>
      <c r="V3" s="4">
        <v>0</v>
      </c>
      <c r="W3" s="4">
        <v>0</v>
      </c>
      <c r="X3" s="4" t="s">
        <v>40</v>
      </c>
      <c r="Y3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2" sqref="A12:A14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42</v>
      </c>
    </row>
    <row r="2" s="4" customFormat="1" spans="1:9">
      <c r="A2" s="5">
        <v>28268569833</v>
      </c>
      <c r="B2" s="6">
        <v>45311</v>
      </c>
      <c r="C2" s="6">
        <v>45313</v>
      </c>
      <c r="D2" s="4">
        <v>1452</v>
      </c>
      <c r="E2" s="4" t="str">
        <f>VLOOKUP(A2,HOP!A:L,12,0)</f>
        <v>1452.00</v>
      </c>
      <c r="F2" s="4" t="str">
        <f>VLOOKUP(A2,HOP!A:C,3,0)</f>
        <v>4169875</v>
      </c>
      <c r="G2" s="4">
        <f>D2-E2</f>
        <v>0</v>
      </c>
      <c r="H2" s="4" t="str">
        <f>$H$1&amp;F2</f>
        <v>，4169875</v>
      </c>
      <c r="I2" s="4" t="str">
        <f>VLOOKUP(A2,HOP!A:U,21,0)</f>
        <v>直连</v>
      </c>
    </row>
    <row r="3" s="4" customFormat="1" spans="1:9">
      <c r="A3" s="5">
        <v>999228346446254</v>
      </c>
      <c r="B3" s="6">
        <v>45311</v>
      </c>
      <c r="C3" s="6">
        <v>45313</v>
      </c>
      <c r="D3" s="4">
        <v>1462</v>
      </c>
      <c r="E3" s="4" t="str">
        <f>VLOOKUP(A3,HOP!A:L,12,0)</f>
        <v>1462.00</v>
      </c>
      <c r="F3" s="4" t="str">
        <f>VLOOKUP(A3,HOP!A:C,3,0)</f>
        <v>4206941</v>
      </c>
      <c r="G3" s="4">
        <f>D3-E3</f>
        <v>0</v>
      </c>
      <c r="H3" s="4" t="str">
        <f>$H$1&amp;F3</f>
        <v>，4206941</v>
      </c>
      <c r="I3" s="4" t="str">
        <f>VLOOKUP(A3,HOP!A:U,21,0)</f>
        <v>直连</v>
      </c>
    </row>
    <row r="6" spans="4:4">
      <c r="D6" s="4">
        <f>SUM(D2:D5)</f>
        <v>2914</v>
      </c>
    </row>
    <row r="12" spans="1:1">
      <c r="A12" s="4" t="s">
        <v>43</v>
      </c>
    </row>
    <row r="13" spans="1:1">
      <c r="A13" s="4" t="s">
        <v>44</v>
      </c>
    </row>
    <row r="14" spans="1:1">
      <c r="A14" s="4" t="s">
        <v>45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46</v>
      </c>
      <c r="B1" s="2" t="s">
        <v>47</v>
      </c>
      <c r="C1" s="2" t="s">
        <v>48</v>
      </c>
      <c r="D1" s="2" t="s">
        <v>49</v>
      </c>
      <c r="E1" s="2" t="s">
        <v>13</v>
      </c>
      <c r="F1" s="2" t="s">
        <v>5</v>
      </c>
      <c r="G1" s="2" t="s">
        <v>6</v>
      </c>
      <c r="H1" s="2" t="s">
        <v>50</v>
      </c>
      <c r="I1" s="2" t="s">
        <v>51</v>
      </c>
      <c r="J1" s="2" t="s">
        <v>52</v>
      </c>
      <c r="K1" s="2" t="s">
        <v>53</v>
      </c>
      <c r="L1" s="2" t="s">
        <v>54</v>
      </c>
      <c r="M1" s="2" t="s">
        <v>55</v>
      </c>
      <c r="N1" s="2" t="s">
        <v>56</v>
      </c>
      <c r="O1" s="2" t="s">
        <v>57</v>
      </c>
      <c r="P1" s="2" t="s">
        <v>58</v>
      </c>
      <c r="Q1" s="2" t="s">
        <v>59</v>
      </c>
      <c r="R1" s="2" t="s">
        <v>60</v>
      </c>
      <c r="S1" s="2" t="s">
        <v>61</v>
      </c>
      <c r="T1" s="2" t="s">
        <v>62</v>
      </c>
      <c r="U1" s="2" t="s">
        <v>63</v>
      </c>
      <c r="V1" s="2" t="s">
        <v>64</v>
      </c>
    </row>
    <row r="2" s="1" customFormat="1" spans="1:22">
      <c r="A2" s="3">
        <v>999228346446254</v>
      </c>
      <c r="B2" s="1" t="s">
        <v>65</v>
      </c>
      <c r="C2" s="1" t="s">
        <v>66</v>
      </c>
      <c r="D2" s="1" t="s">
        <v>67</v>
      </c>
      <c r="E2" s="1" t="s">
        <v>68</v>
      </c>
      <c r="F2" s="1" t="s">
        <v>69</v>
      </c>
      <c r="G2" s="1" t="s">
        <v>70</v>
      </c>
      <c r="H2" s="1" t="s">
        <v>71</v>
      </c>
      <c r="I2" s="1" t="s">
        <v>72</v>
      </c>
      <c r="J2" s="1" t="s">
        <v>73</v>
      </c>
      <c r="K2" s="1" t="s">
        <v>72</v>
      </c>
      <c r="L2" s="1" t="s">
        <v>72</v>
      </c>
      <c r="M2" s="1" t="s">
        <v>74</v>
      </c>
      <c r="N2" s="1" t="s">
        <v>74</v>
      </c>
      <c r="O2" s="1" t="s">
        <v>75</v>
      </c>
      <c r="P2" s="1" t="s">
        <v>76</v>
      </c>
      <c r="Q2" s="1" t="s">
        <v>77</v>
      </c>
      <c r="R2" s="1" t="s">
        <v>78</v>
      </c>
      <c r="S2" s="1" t="s">
        <v>79</v>
      </c>
      <c r="T2" s="1" t="s">
        <v>80</v>
      </c>
      <c r="U2" s="1" t="s">
        <v>81</v>
      </c>
      <c r="V2" s="1" t="s">
        <v>82</v>
      </c>
    </row>
    <row r="3" s="1" customFormat="1" spans="1:22">
      <c r="A3" s="3">
        <v>28268569833</v>
      </c>
      <c r="B3" s="1" t="s">
        <v>83</v>
      </c>
      <c r="C3" s="1" t="s">
        <v>84</v>
      </c>
      <c r="D3" s="1" t="s">
        <v>67</v>
      </c>
      <c r="E3" s="1" t="s">
        <v>85</v>
      </c>
      <c r="F3" s="1" t="s">
        <v>69</v>
      </c>
      <c r="G3" s="1" t="s">
        <v>70</v>
      </c>
      <c r="H3" s="1" t="s">
        <v>71</v>
      </c>
      <c r="I3" s="1" t="s">
        <v>86</v>
      </c>
      <c r="J3" s="1" t="s">
        <v>73</v>
      </c>
      <c r="K3" s="1" t="s">
        <v>86</v>
      </c>
      <c r="L3" s="1" t="s">
        <v>86</v>
      </c>
      <c r="M3" s="1" t="s">
        <v>74</v>
      </c>
      <c r="N3" s="1" t="s">
        <v>74</v>
      </c>
      <c r="O3" s="1" t="s">
        <v>75</v>
      </c>
      <c r="P3" s="1" t="s">
        <v>76</v>
      </c>
      <c r="Q3" s="1" t="s">
        <v>77</v>
      </c>
      <c r="R3" s="1" t="s">
        <v>87</v>
      </c>
      <c r="S3" s="1" t="s">
        <v>79</v>
      </c>
      <c r="T3" s="1" t="s">
        <v>80</v>
      </c>
      <c r="U3" s="1" t="s">
        <v>81</v>
      </c>
      <c r="V3" s="1" t="s">
        <v>82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2024-02-06T01:19:26Z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954314FA48404A1AB74A27102E8403AB_12</vt:lpwstr>
  </property>
</Properties>
</file>