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<sst xmlns="http://schemas.openxmlformats.org/spreadsheetml/2006/main" count="1318" uniqueCount="538">
  <si>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</si>
  <si>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</si>
  <si>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</si>
  <si>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</si>
  <si>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</si>
  <si>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</si>
  <si>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</si>
  <si>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</si>
  <si>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</si>
  <si>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</si>
  <si>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</si>
  <si>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</si>
  <si>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</si>
  <si>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</si>
  <si>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</si>
  <si>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</si>
  <si>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</si>
  <si>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</si>
  <si>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</si>
  <si>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</si>
  <si>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</si>
  <si>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</si>
  <si>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</si>
  <si>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</si>
  <si>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</si>
  <si>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999225360463154	</t>
  </si>
  <si>
    <t>Ctrip</t>
  </si>
  <si>
    <t>正常</t>
  </si>
  <si>
    <t>[奥兰多]布埃纳文图拉湖克拉丽奥酒店 - 罗森酒店集团(Rosen Inn Lake Buena Vista)(60467147)</t>
  </si>
  <si>
    <t>标准大床房&lt;2人入住&gt;&lt;早餐&gt;</t>
  </si>
  <si>
    <t>HKD</t>
  </si>
  <si>
    <t>Miller/Amanda,Ballard/Jason</t>
  </si>
  <si>
    <t>CA13030240206HKD</t>
  </si>
  <si>
    <t>未提现</t>
  </si>
  <si>
    <t>携程开票</t>
  </si>
  <si>
    <t xml:space="preserve">3641406	</t>
  </si>
  <si>
    <t xml:space="preserve">	</t>
  </si>
  <si>
    <t xml:space="preserve">999226145703058	</t>
  </si>
  <si>
    <t>[佛罗伦萨]薄伽丘酒店(Hotel Boccaccio)(55585881)</t>
  </si>
  <si>
    <t>经典房&lt;2人入住&gt;&lt;早餐&gt;</t>
  </si>
  <si>
    <t>KIM/HYEYOUNG,KIM/HYEYOUNG</t>
  </si>
  <si>
    <t xml:space="preserve">3805957	</t>
  </si>
  <si>
    <t xml:space="preserve">999226343915989	</t>
  </si>
  <si>
    <t>[曼谷]宜必思尚品曼谷是隆酒店(Ibis Styles Bangkok Silom)(109174923)</t>
  </si>
  <si>
    <t>Standard Room&lt;2人入住&gt;&lt;不退款&gt;&lt;早餐&gt;</t>
  </si>
  <si>
    <t>ZHANG/XIN,CHANG/LIANG</t>
  </si>
  <si>
    <t xml:space="preserve">3833680	</t>
  </si>
  <si>
    <t xml:space="preserve">102170188	</t>
  </si>
  <si>
    <t xml:space="preserve">999226493438495	</t>
  </si>
  <si>
    <t>[巴都丁宜]槟城宾乐雅饭店(Parkroyal Penang Resort)(56140404)</t>
  </si>
  <si>
    <t>豪华双人床房&lt;2人入住&gt;&lt;早餐&gt;</t>
  </si>
  <si>
    <t>Kim/Hyejin</t>
  </si>
  <si>
    <t xml:space="preserve">3855367	</t>
  </si>
  <si>
    <t xml:space="preserve">7439134	</t>
  </si>
  <si>
    <t xml:space="preserve">999226836285425	</t>
  </si>
  <si>
    <t>[布达佩斯]布达佩斯特往上酒店(Up Hotel Budapest)(104397369)</t>
  </si>
  <si>
    <t>智能双人房&lt;2人入住&gt;&lt;不退款&gt;&lt;早餐&gt;</t>
  </si>
  <si>
    <t>YUN/YEO HUI,LEE/SANG HAK</t>
  </si>
  <si>
    <t xml:space="preserve">3946477	</t>
  </si>
  <si>
    <t xml:space="preserve">I79JL5	</t>
  </si>
  <si>
    <t xml:space="preserve">999227449078944	</t>
  </si>
  <si>
    <t>[曼谷]曼谷柏悦酒店(Park Hyatt Bangkok)(55451711)</t>
  </si>
  <si>
    <t>特大床房&lt;2人入住&gt;&lt;早餐&gt;</t>
  </si>
  <si>
    <t>SVIRIDENKO/OLGA,SVIRIDENKO/VALERII</t>
  </si>
  <si>
    <t xml:space="preserve">4080039	</t>
  </si>
  <si>
    <t xml:space="preserve">999227949864781	</t>
  </si>
  <si>
    <t>[曼谷]曼谷文华中心点大酒店(Mandarin Hotel Managed by Centre Point)(56174574)</t>
  </si>
  <si>
    <t>豪华房&lt;1&gt;&lt;2人入住&gt;</t>
  </si>
  <si>
    <t>ZHANG/YIYUAN</t>
  </si>
  <si>
    <t xml:space="preserve">4083542	</t>
  </si>
  <si>
    <t xml:space="preserve">338830	</t>
  </si>
  <si>
    <t xml:space="preserve">999227981141726	</t>
  </si>
  <si>
    <t xml:space="preserve">4093944	</t>
  </si>
  <si>
    <t xml:space="preserve">339070	</t>
  </si>
  <si>
    <t>取消</t>
  </si>
  <si>
    <t xml:space="preserve">999228000484020	</t>
  </si>
  <si>
    <t>[普吉岛]普吉岛芭东文化遗址酒店(Patong Heritage Hotel Phuket)(55270325)</t>
  </si>
  <si>
    <t>高级双人房/双床房&lt;2人入住&gt;&lt;早餐&gt;</t>
  </si>
  <si>
    <t>Mohammad/Tajuddin,Mohammad/Tajuddin</t>
  </si>
  <si>
    <t xml:space="preserve">4099778	</t>
  </si>
  <si>
    <t xml:space="preserve">522259	</t>
  </si>
  <si>
    <t xml:space="preserve">999228100524597	</t>
  </si>
  <si>
    <t>[达尼亚滩]罗德威套房酒店-罗德岱堡机场和游艇港(Rodeway Inn &amp; Suites Fort Lauderdale Airport &amp; Cruise Port)(55345980)</t>
  </si>
  <si>
    <t>大床房带两张大床-禁烟&lt;2人入住&gt;&lt;早餐&gt;</t>
  </si>
  <si>
    <t>Johannson/Lynne</t>
  </si>
  <si>
    <t xml:space="preserve">4126825	</t>
  </si>
  <si>
    <t xml:space="preserve">999228335445043	</t>
  </si>
  <si>
    <t>[纽约]肯尼迪机场舒适酒店(Comfort Inn JFK Airport)(110133668)</t>
  </si>
  <si>
    <t>2张双人床房&lt;2人入住&gt;&lt;早餐&gt;</t>
  </si>
  <si>
    <t>Puyfoulhoux/Florence</t>
  </si>
  <si>
    <t xml:space="preserve">4200035	</t>
  </si>
  <si>
    <t xml:space="preserve">999228338283675	</t>
  </si>
  <si>
    <t>[拉普拉普]皇宫水上乐园度假村(Jpark Island Resort &amp; Waterpark Cebu)(109329158)</t>
  </si>
  <si>
    <t>Mactan Suite Ocean&lt;2人入住&gt;&lt;不退款&gt;&lt;早餐&gt;</t>
  </si>
  <si>
    <t>Bae/Chulwoo</t>
  </si>
  <si>
    <t xml:space="preserve">4201862	</t>
  </si>
  <si>
    <t xml:space="preserve">999228348233078	</t>
  </si>
  <si>
    <t>[哥打巴鲁]Tune酒店 - 哥打巴鲁吉兰丹市中心(Tune Hotel – Kota Bharu City Centre)(55345872)</t>
  </si>
  <si>
    <t>双人房&lt;2人入住&gt;&lt;不退款&gt;</t>
  </si>
  <si>
    <t>BIN RUSLAN/RUSIHAN</t>
  </si>
  <si>
    <t xml:space="preserve">4207577	</t>
  </si>
  <si>
    <t xml:space="preserve">999228494632490	</t>
  </si>
  <si>
    <t>[芭堤雅]麦克花园度假酒店(Mike Garden Resort)(56206279)</t>
  </si>
  <si>
    <t>高级房&lt;2人入住&gt;&lt;不退款&gt;&lt;早餐&gt;</t>
  </si>
  <si>
    <t>USTINOVA/SARGYLANA</t>
  </si>
  <si>
    <t xml:space="preserve">4263648	</t>
  </si>
  <si>
    <t xml:space="preserve">-123000062|123000062	</t>
  </si>
  <si>
    <t xml:space="preserve">999228495374264	</t>
  </si>
  <si>
    <t>[新加坡]史丹佛瑞士酒店(Swissotel the Stamford)(55345920)</t>
  </si>
  <si>
    <t>瑞士港景两张双人床房&lt;2人入住&gt;&lt;不退款&gt;&lt;早餐&gt;</t>
  </si>
  <si>
    <t>LIN/YULU</t>
  </si>
  <si>
    <t xml:space="preserve">4264003	</t>
  </si>
  <si>
    <t xml:space="preserve">41931379	</t>
  </si>
  <si>
    <t xml:space="preserve">999228495691399	</t>
  </si>
  <si>
    <t>MALARDYROVA/NATALYA</t>
  </si>
  <si>
    <t xml:space="preserve">4264160	</t>
  </si>
  <si>
    <t xml:space="preserve">-123061882|123061882	</t>
  </si>
  <si>
    <t xml:space="preserve">999228509100651	</t>
  </si>
  <si>
    <t>[塞维利亚]宜必思尚品塞维利亚圣胡斯塔酒店(Ibis Styles Sevilla City Santa Justa)(114261943)</t>
  </si>
  <si>
    <t>标准房，配备 1 张双人床&lt;2人入住&gt;</t>
  </si>
  <si>
    <t>CAI/WENJIE,FU/XIAODAN</t>
  </si>
  <si>
    <t xml:space="preserve">4268627	</t>
  </si>
  <si>
    <t xml:space="preserve">|123729221	</t>
  </si>
  <si>
    <t xml:space="preserve">999228509419661	</t>
  </si>
  <si>
    <t>标准房，配备 2 张单人床&lt;2人入住&gt;</t>
  </si>
  <si>
    <t>WU/MEI,ZHANG/HUANGCHENG,ZHANG/XIWEN</t>
  </si>
  <si>
    <t xml:space="preserve">4268735	</t>
  </si>
  <si>
    <t xml:space="preserve">|123739534,123739535	</t>
  </si>
  <si>
    <t xml:space="preserve">999228522371146	</t>
  </si>
  <si>
    <t>[巴黎]伊甸园歌剧酒店(Hôtel Eden Opéra)(55280652)</t>
  </si>
  <si>
    <t>大床房&lt;2人入住&gt;&lt;不退款&gt;</t>
  </si>
  <si>
    <t>Leduc/Vincent</t>
  </si>
  <si>
    <t xml:space="preserve">4271530	</t>
  </si>
  <si>
    <t xml:space="preserve">999228560922875	</t>
  </si>
  <si>
    <t>[吉隆坡]吉隆坡丽思卡尔顿酒店(The Ritz-Carlton, Kuala Lumpur)(55299070)</t>
  </si>
  <si>
    <t>豪华房&lt;2人入住&gt;&lt;早餐&gt;</t>
  </si>
  <si>
    <t>brant/deborah stacey</t>
  </si>
  <si>
    <t xml:space="preserve">4294407	</t>
  </si>
  <si>
    <t xml:space="preserve">999228568028990	</t>
  </si>
  <si>
    <t>[菲乌米奇诺]罗马菲乌米奇诺民宿酒店(B&amp;B Hotel Roma Fiumicino Aeroporto Fiera 1)(91907659)</t>
  </si>
  <si>
    <t>双床房&lt;2人入住&gt;</t>
  </si>
  <si>
    <t>YAMAMOTO/ERISA</t>
  </si>
  <si>
    <t xml:space="preserve">4296864	</t>
  </si>
  <si>
    <t xml:space="preserve">999228583882420	</t>
  </si>
  <si>
    <t>[芭堤雅]花园海景度假酒店(Garden Sea View Resort)(55733251)</t>
  </si>
  <si>
    <t>高级城景房&lt;2人入住&gt;</t>
  </si>
  <si>
    <t>TSURANOVA/ALINA</t>
  </si>
  <si>
    <t xml:space="preserve">4303417	</t>
  </si>
  <si>
    <t xml:space="preserve">81081	</t>
  </si>
  <si>
    <t xml:space="preserve">999228606721772	</t>
  </si>
  <si>
    <t>[巴黎]维多利亚酒店(Hotel Victoria)(55653029)</t>
  </si>
  <si>
    <t>双人房&lt;2人入住&gt;&lt;不退款&gt;&lt;早餐&gt;</t>
  </si>
  <si>
    <t>APRILLA/CINTYA MOUDY,HERDIANSYAH/MUHAMAD RYAN</t>
  </si>
  <si>
    <t xml:space="preserve">4314438	</t>
  </si>
  <si>
    <t xml:space="preserve">999229500460506	</t>
  </si>
  <si>
    <t>[巴德胡弗多普]宜必思斯希普霍尔阿姆斯特丹机场酒店(Ibis Schiphol Amsterdam Airport)(55290037)</t>
  </si>
  <si>
    <t>高级大床房&lt;2人入住&gt;&lt;不退款&gt;</t>
  </si>
  <si>
    <t>WANG/XIAOYANG</t>
  </si>
  <si>
    <t xml:space="preserve">4554412	</t>
  </si>
  <si>
    <t xml:space="preserve">999229572193261	</t>
  </si>
  <si>
    <t>[帕赛市]马尼拉馨乐庭湾城酒店(Citadines Bay City Manila)(77363798)</t>
  </si>
  <si>
    <t>尊贵一室房&lt;1人入住&gt;&lt;不退款&gt;&lt;早餐&gt;</t>
  </si>
  <si>
    <t>LOKE/PUI CHING</t>
  </si>
  <si>
    <t xml:space="preserve">4570948	</t>
  </si>
  <si>
    <t xml:space="preserve">11424723	</t>
  </si>
  <si>
    <t xml:space="preserve">999229572188422	</t>
  </si>
  <si>
    <t>hu/yongjun vincent</t>
  </si>
  <si>
    <t xml:space="preserve">4570942	</t>
  </si>
  <si>
    <t xml:space="preserve">11424982	</t>
  </si>
  <si>
    <t xml:space="preserve">999229843028145	</t>
  </si>
  <si>
    <t>PURBA/MAHARDIKA PUTRA</t>
  </si>
  <si>
    <t xml:space="preserve">4626144	</t>
  </si>
  <si>
    <t xml:space="preserve">999229919791022	</t>
  </si>
  <si>
    <t>[马卡蒂]新世界马卡蒂酒店(New World Makati Hotel)(70391576)</t>
  </si>
  <si>
    <t>豪华特大床房&lt;2人入住&gt;&lt;不退款&gt;</t>
  </si>
  <si>
    <t>SPUNTONI/IVAN</t>
  </si>
  <si>
    <t xml:space="preserve">4641610	</t>
  </si>
  <si>
    <t xml:space="preserve">7487509	</t>
  </si>
  <si>
    <t xml:space="preserve">999229400090244	</t>
  </si>
  <si>
    <t>[阿尔勒]阿尔斯朱尔斯塞萨尔水疗酒店-美憬阁(Hôtel &amp; Spa Jules César Arles - MGallery Hotel Collection)(55884284)</t>
  </si>
  <si>
    <t>经典双人房&lt;2人入住&gt;&lt;早餐&gt;</t>
  </si>
  <si>
    <t>Ling/Xiaohong</t>
  </si>
  <si>
    <t xml:space="preserve">4453867	</t>
  </si>
  <si>
    <t xml:space="preserve">999229400090819	</t>
  </si>
  <si>
    <t>Li/Wentao</t>
  </si>
  <si>
    <t xml:space="preserve">4453868	</t>
  </si>
  <si>
    <t xml:space="preserve">999229846082392	</t>
  </si>
  <si>
    <t>[日内瓦]宜必思日内瓦中心民族酒店(Ibis Genève Centre Nations)(70790444)</t>
  </si>
  <si>
    <t>标准房(双人床)&lt;2人入住&gt;&lt;早餐&gt;</t>
  </si>
  <si>
    <t>ZHANG/QIAN,ZHANG/YUNYUN,TAN/WEICHENG,CHEN/LING</t>
  </si>
  <si>
    <t xml:space="preserve">4627249	</t>
  </si>
  <si>
    <t xml:space="preserve">999230001969621	</t>
  </si>
  <si>
    <t>MARINGELLI/ELENA</t>
  </si>
  <si>
    <t xml:space="preserve">4655199	</t>
  </si>
  <si>
    <t xml:space="preserve">74890005	</t>
  </si>
  <si>
    <t xml:space="preserve">999230020723342	</t>
  </si>
  <si>
    <t>[卡尔斯鲁厄]卡尔斯鲁厄莱昂纳多酒店(Leonardo Hotel Karlsruhe)(55944615)</t>
  </si>
  <si>
    <t>舒适房&lt;2人入住&gt;&lt;不退款&gt;</t>
  </si>
  <si>
    <t>Weber/Marc-Friedrich</t>
  </si>
  <si>
    <t xml:space="preserve">4661256	</t>
  </si>
  <si>
    <t xml:space="preserve">999230032732046	</t>
  </si>
  <si>
    <t>[新加坡]樟宜机场皇冠假日酒店  - IHG 旗下酒店(Crowne Plaza Changi Airport, an IHG Hotel)(55280749)</t>
  </si>
  <si>
    <t>宝石翼楼标准特大床房&lt;2人入住&gt;&lt;不退款&gt;</t>
  </si>
  <si>
    <t>CHEN/QINGLI,Ooi/Eugene</t>
  </si>
  <si>
    <t xml:space="preserve">4664995	</t>
  </si>
  <si>
    <t xml:space="preserve">66555730	</t>
  </si>
  <si>
    <t xml:space="preserve">999228558932725	</t>
  </si>
  <si>
    <t>赔款</t>
  </si>
  <si>
    <t>[Tham Nam Phut]攀牙湾旅馆(Phang Nga Guesthouse)(90387255)</t>
  </si>
  <si>
    <t>标准房(双床)&lt;2人入住&gt;&lt;不退款&gt;</t>
  </si>
  <si>
    <t>PERMPOOL/NATNICHA,PUTTARAT/SIRIPORN</t>
  </si>
  <si>
    <t xml:space="preserve">4292046	</t>
  </si>
  <si>
    <t xml:space="preserve">999228571079305	</t>
  </si>
  <si>
    <t>[罗托鲁瓦]罗托鲁瓦铂尔曼酒店(Pullman Rotorua)(77366672)</t>
  </si>
  <si>
    <t>城景高级两张大床房&lt;2人入住&gt;&lt;不退款&gt;</t>
  </si>
  <si>
    <t>Cui/Can,Yao/Yuxian</t>
  </si>
  <si>
    <t xml:space="preserve">4298161	</t>
  </si>
  <si>
    <t xml:space="preserve">A7W3XL1556|126060218,126060219	</t>
  </si>
  <si>
    <t xml:space="preserve">999226840643176	</t>
  </si>
  <si>
    <t>[胡志明市]西贡景园自由酒店(Liberty Hotel Saigon Parkview)(55851878)</t>
  </si>
  <si>
    <t>豪华双床房&lt;1人入住&gt;&lt;不退款&gt;&lt;早餐&gt;</t>
  </si>
  <si>
    <t>Wang/Zhenkai,Li/Li,Zhou/Daogang,Li/Sudong</t>
  </si>
  <si>
    <t xml:space="preserve">3948381	</t>
  </si>
  <si>
    <t xml:space="preserve">999226841811422	</t>
  </si>
  <si>
    <t>[清迈]大众青年旅舍(The Common Hostel)(90352370)</t>
  </si>
  <si>
    <t>大床房(上下铺)&lt;2人入住&gt;&lt;早餐&gt;</t>
  </si>
  <si>
    <t>GUO/LIN</t>
  </si>
  <si>
    <t xml:space="preserve">3948965	</t>
  </si>
  <si>
    <t xml:space="preserve">-88862240	</t>
  </si>
  <si>
    <t xml:space="preserve">999226500549457	</t>
  </si>
  <si>
    <t>[曼谷]曼谷盛泰澜中央世界商业中心酒店(Centara Grand &amp; Bangkok Convention Centre at CentralWorld)(55944519)</t>
  </si>
  <si>
    <t>高级好莱坞房&lt;2人入住&gt;&lt;不退款&gt;&lt;早餐&gt;</t>
  </si>
  <si>
    <t>DIEBOLD/ALEXANDER MATHIAS CHRISTIAN</t>
  </si>
  <si>
    <t xml:space="preserve">3864115	</t>
  </si>
  <si>
    <t xml:space="preserve">34934SE214437	</t>
  </si>
  <si>
    <t xml:space="preserve">999228443438325	</t>
  </si>
  <si>
    <t>[哥打京那巴鲁]京那巴鲁凯悦酒店(Hyatt Regency Kinabalu)(56174659)</t>
  </si>
  <si>
    <t>海景双人床房&lt;2人入住&gt;&lt;早餐&gt;</t>
  </si>
  <si>
    <t>YOON/JINHYUK</t>
  </si>
  <si>
    <t xml:space="preserve">4245060	</t>
  </si>
  <si>
    <t xml:space="preserve">999228604221061	</t>
  </si>
  <si>
    <t>[鲍内斯温德米尔]贝尔斯菲尔德酒店(The Belsfield Hotel)(55280276)</t>
  </si>
  <si>
    <t>湖景双床房&lt;2人入住&gt;&lt;不退款&gt;&lt;早餐&gt;</t>
  </si>
  <si>
    <t>ZHOU/WEN JING,XU/CHEN Yi</t>
  </si>
  <si>
    <t xml:space="preserve">4312856	</t>
  </si>
  <si>
    <t xml:space="preserve">32468623|127301047	</t>
  </si>
  <si>
    <t xml:space="preserve">999228011436299	</t>
  </si>
  <si>
    <t>[路德维希堡]HARBR. Hotel Ludwigsburg(110133170)</t>
  </si>
  <si>
    <t>一室公寓&lt;2人入住&gt;&lt;不退款&gt;&lt;早餐&gt;</t>
  </si>
  <si>
    <t>CHAN/WAI HONG</t>
  </si>
  <si>
    <t xml:space="preserve">4103083	</t>
  </si>
  <si>
    <t xml:space="preserve">_108211626|108211626	</t>
  </si>
  <si>
    <t xml:space="preserve">999225532214084	</t>
  </si>
  <si>
    <t>[新加坡]新加坡宜必思诺维娜酒店(Ibis Singapore Novena)(55851916)</t>
  </si>
  <si>
    <t>标准三人房&lt;2人入住&gt;&lt;不退款&gt;</t>
  </si>
  <si>
    <t>WONG/PEI LING</t>
  </si>
  <si>
    <t xml:space="preserve">3673856	</t>
  </si>
  <si>
    <t xml:space="preserve">1060698	</t>
  </si>
  <si>
    <t xml:space="preserve">999226271470736	</t>
  </si>
  <si>
    <t>[首尔]设计师DDP酒店(Hotel The Designers DDP)(55547267)</t>
  </si>
  <si>
    <t>豪华双床房&lt;2人入住&gt;&lt;不退款&gt;</t>
  </si>
  <si>
    <t>XIA/JIE</t>
  </si>
  <si>
    <t xml:space="preserve">3821385	</t>
  </si>
  <si>
    <t xml:space="preserve">|72811318	</t>
  </si>
  <si>
    <t xml:space="preserve">999228496958680	</t>
  </si>
  <si>
    <t>[万象]桑德拉酒店(Sengdara Hotel)(102879614)</t>
  </si>
  <si>
    <t>标准双人间&lt;2人入住&gt;&lt;不退款&gt;</t>
  </si>
  <si>
    <t>HUANG/YIJIA</t>
  </si>
  <si>
    <t xml:space="preserve">4264633	</t>
  </si>
  <si>
    <t xml:space="preserve">12084614|123113926	</t>
  </si>
  <si>
    <t xml:space="preserve">999225956187834	</t>
  </si>
  <si>
    <t>[新德里]JRD 新奇酒店(Hotel JRD Exotica)(90363650)</t>
  </si>
  <si>
    <t>Superior Twin Room&lt;2人入住&gt;&lt;不退款&gt;</t>
  </si>
  <si>
    <t>PAPNEJA/ASEEM</t>
  </si>
  <si>
    <t xml:space="preserve">3762609	</t>
  </si>
  <si>
    <t xml:space="preserve">Confirmed	</t>
  </si>
  <si>
    <t xml:space="preserve">999228267552522	</t>
  </si>
  <si>
    <t>[芽庄]芽庄阿米亚娜度假村(Amiana Resort Nha Trang)(55439349)</t>
  </si>
  <si>
    <t>尊贵豪华双床海景别墅&lt;2人入住&gt;&lt;不退款&gt;&lt;早餐&gt;</t>
  </si>
  <si>
    <t>KIM/SEOK HYUN,YOON/JIN YOUNG</t>
  </si>
  <si>
    <t xml:space="preserve">4169231	</t>
  </si>
  <si>
    <t xml:space="preserve">999226922872826	</t>
  </si>
  <si>
    <t>[毛里求斯]帕尔马之盐精品酒店 - 仅供成人入住 - 设计酒店™会员(Salt of Palmar, an Adult-Only Boutique Hotel, a Member of Design Hotels)(55944722)</t>
  </si>
  <si>
    <t>怡人沙滩房&lt;2人入住&gt;&lt;不退款&gt;&lt;早餐&gt;</t>
  </si>
  <si>
    <t>Ambler/Nicholas</t>
  </si>
  <si>
    <t xml:space="preserve">3973346	</t>
  </si>
  <si>
    <t xml:space="preserve">51110919	</t>
  </si>
  <si>
    <t>，</t>
  </si>
  <si>
    <t>直连</t>
  </si>
  <si>
    <t>可退40.18元 本期扣款180.64元</t>
  </si>
  <si>
    <t>本期扣款2297.86元</t>
  </si>
  <si>
    <t>本期扣款1074.28元</t>
  </si>
  <si>
    <t>本期扣款138.1元</t>
  </si>
  <si>
    <t>本期扣款1322.01元</t>
  </si>
  <si>
    <t>本期扣款955.94元</t>
  </si>
  <si>
    <t>本期扣款1471.13元</t>
  </si>
  <si>
    <t>本期扣款1237.35元</t>
  </si>
  <si>
    <t>本期扣款1284.21元</t>
  </si>
  <si>
    <t>3821385+999226271470736此单多收43.46元退回</t>
  </si>
  <si>
    <t>本期扣款567.68元</t>
  </si>
  <si>
    <t>本期扣款141.21元</t>
  </si>
  <si>
    <t>本期扣款337.99元</t>
  </si>
  <si>
    <t xml:space="preserve"> 本期扣款2001.02元</t>
  </si>
  <si>
    <t>可退209.15元</t>
  </si>
  <si>
    <t>本期扣款2363.18元</t>
  </si>
  <si>
    <t>38467.57 HKD</t>
  </si>
  <si>
    <t>A240206104724481</t>
  </si>
  <si>
    <t>A240206104810481</t>
  </si>
  <si>
    <t>A240206105049925</t>
  </si>
  <si>
    <t>总计：38467.57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</si>
  <si>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</si>
  <si>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</si>
  <si>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</si>
  <si>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</si>
  <si>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</si>
  <si>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</si>
  <si>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</si>
  <si>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</si>
  <si>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</si>
  <si>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</si>
  <si>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</si>
  <si>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</si>
  <si>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</si>
  <si>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</si>
  <si>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</si>
  <si>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</si>
  <si>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</si>
  <si>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</si>
  <si>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</si>
  <si>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2023-07-16</t>
  </si>
  <si>
    <t>3641406</t>
  </si>
  <si>
    <t>布埃纳文图拉湖克拉丽奥酒店 - 罗森酒店集团</t>
  </si>
  <si>
    <t>Miller Amanda,Ballard Jason</t>
  </si>
  <si>
    <t>2024-01-31</t>
  </si>
  <si>
    <t>2024-02-03</t>
  </si>
  <si>
    <t>退房日周结</t>
  </si>
  <si>
    <t>1885.06</t>
  </si>
  <si>
    <t>2057.70</t>
  </si>
  <si>
    <t>0</t>
  </si>
  <si>
    <t>0.00</t>
  </si>
  <si>
    <t>携程汇智国际直连</t>
  </si>
  <si>
    <t>925</t>
  </si>
  <si>
    <t>2023-07-16 06:01:34</t>
  </si>
  <si>
    <t>否</t>
  </si>
  <si>
    <t>汇智国际旅游发展有限公司</t>
  </si>
  <si>
    <t>美国</t>
  </si>
  <si>
    <t>2023-08-19</t>
  </si>
  <si>
    <t>3805957</t>
  </si>
  <si>
    <t>薄伽丘酒店</t>
  </si>
  <si>
    <t>KIM HYEYOUNG,KIM HYEYOUNG</t>
  </si>
  <si>
    <t>2024-02-01</t>
  </si>
  <si>
    <t>1168.62</t>
  </si>
  <si>
    <t>1253.88</t>
  </si>
  <si>
    <t>2023-08-19 18:31:49</t>
  </si>
  <si>
    <t>意大利</t>
  </si>
  <si>
    <t>2023-08-25</t>
  </si>
  <si>
    <t>3833680</t>
  </si>
  <si>
    <t>宜必思尚品曼谷是隆酒店</t>
  </si>
  <si>
    <t>ZHANG XIN,CHANG LIANG</t>
  </si>
  <si>
    <t>964.00</t>
  </si>
  <si>
    <t>1036.00</t>
  </si>
  <si>
    <t>2023-08-26 11:41:21</t>
  </si>
  <si>
    <t>直采</t>
  </si>
  <si>
    <t>泰国</t>
  </si>
  <si>
    <t>2023-08-29</t>
  </si>
  <si>
    <t>3855367</t>
  </si>
  <si>
    <t>槟城宾乐雅饭店</t>
  </si>
  <si>
    <t>Kim Hyejin</t>
  </si>
  <si>
    <t>2621.10</t>
  </si>
  <si>
    <t>2814.75</t>
  </si>
  <si>
    <t>2023-08-29 21:40:41</t>
  </si>
  <si>
    <t>马来西亚</t>
  </si>
  <si>
    <t>2023-09-17</t>
  </si>
  <si>
    <t>3946477</t>
  </si>
  <si>
    <t>布达佩斯特往上酒店</t>
  </si>
  <si>
    <t>YUN YEO HUI,LEE SANG HAK</t>
  </si>
  <si>
    <t>1190.47</t>
  </si>
  <si>
    <t>1276.92</t>
  </si>
  <si>
    <t>2023-09-17 22:10:53</t>
  </si>
  <si>
    <t>匈牙利</t>
  </si>
  <si>
    <t>2023-10-16</t>
  </si>
  <si>
    <t>4080039</t>
  </si>
  <si>
    <t>曼谷柏悦酒店</t>
  </si>
  <si>
    <t>SVIRIDENKO OLGA,SVIRIDENKO VALERII</t>
  </si>
  <si>
    <t>2024-02-02</t>
  </si>
  <si>
    <t>2800.39</t>
  </si>
  <si>
    <t>2991.23</t>
  </si>
  <si>
    <t>2023-10-16 14:40:46</t>
  </si>
  <si>
    <t>2023-10-19</t>
  </si>
  <si>
    <t>4093944</t>
  </si>
  <si>
    <t>曼谷文华中心点大酒店 (SHA Plus+)</t>
  </si>
  <si>
    <t>ZHANG YIYUAN</t>
  </si>
  <si>
    <t>792.00</t>
  </si>
  <si>
    <t>845.16</t>
  </si>
  <si>
    <t>2023-10-19 11:08:44</t>
  </si>
  <si>
    <t>2023-10-25</t>
  </si>
  <si>
    <t>4126825</t>
  </si>
  <si>
    <t>劳德代尔堡机场及邮轮码头罗德威旅馆及套房酒店</t>
  </si>
  <si>
    <t>Johannson Lynne</t>
  </si>
  <si>
    <t>2056.31</t>
  </si>
  <si>
    <t>2195.50</t>
  </si>
  <si>
    <t>2023-10-25 06:19:55</t>
  </si>
  <si>
    <t>2023-11-06</t>
  </si>
  <si>
    <t>4200035</t>
  </si>
  <si>
    <t>肯尼迪机场舒适酒店</t>
  </si>
  <si>
    <t>Puyfoulhoux Florence</t>
  </si>
  <si>
    <t>1106.93</t>
  </si>
  <si>
    <t>1184.90</t>
  </si>
  <si>
    <t>2023-11-06 01:08:19</t>
  </si>
  <si>
    <t>4201862</t>
  </si>
  <si>
    <t>皇宫水上乐园度假村</t>
  </si>
  <si>
    <t>Bae Chulwoo</t>
  </si>
  <si>
    <t>5337.86</t>
  </si>
  <si>
    <t>5713.83</t>
  </si>
  <si>
    <t>2023-11-06 12:47:28</t>
  </si>
  <si>
    <t>菲律宾</t>
  </si>
  <si>
    <t>2023-11-07</t>
  </si>
  <si>
    <t>4207577</t>
  </si>
  <si>
    <t>吉兰丹哥打巴鲁市中心途恩酒店</t>
  </si>
  <si>
    <t>BIN RUSLAN RUSIHAN</t>
  </si>
  <si>
    <t>134.58</t>
  </si>
  <si>
    <t>144.45</t>
  </si>
  <si>
    <t>2023-11-07 10:59:53</t>
  </si>
  <si>
    <t>2023-11-16</t>
  </si>
  <si>
    <t>4263648</t>
  </si>
  <si>
    <t>麦克花园度假酒店</t>
  </si>
  <si>
    <t>USTINOVA SARGYLANA</t>
  </si>
  <si>
    <t>388.95</t>
  </si>
  <si>
    <t>418.14</t>
  </si>
  <si>
    <t>2023-11-16 07:53:12</t>
  </si>
  <si>
    <t>4264003</t>
  </si>
  <si>
    <t>新加坡史丹福瑞士酒店</t>
  </si>
  <si>
    <t>LIN YULU,T BA</t>
  </si>
  <si>
    <t>6714.00</t>
  </si>
  <si>
    <t>7217.80</t>
  </si>
  <si>
    <t>2023-11-16 09:45:12</t>
  </si>
  <si>
    <t>新加坡</t>
  </si>
  <si>
    <t>4264160</t>
  </si>
  <si>
    <t>MALARDYROVA NATALYA</t>
  </si>
  <si>
    <t>2023-11-16 10:05:11</t>
  </si>
  <si>
    <t>2023-11-18</t>
  </si>
  <si>
    <t>4271530</t>
  </si>
  <si>
    <t>伊甸园歌剧院酒店</t>
  </si>
  <si>
    <t>Leduc Vincent</t>
  </si>
  <si>
    <t>2132.71</t>
  </si>
  <si>
    <t>2300.16</t>
  </si>
  <si>
    <t>2023-11-18 06:00:11</t>
  </si>
  <si>
    <t>法国</t>
  </si>
  <si>
    <t>2023-11-21</t>
  </si>
  <si>
    <t>4296864</t>
  </si>
  <si>
    <t>B&amp;B罗马菲乌米奇诺机场博览会酒店1</t>
  </si>
  <si>
    <t>YAMAMOTO ERISA</t>
  </si>
  <si>
    <t>679.33</t>
  </si>
  <si>
    <t>737.04</t>
  </si>
  <si>
    <t>2023-11-21 15:06:03</t>
  </si>
  <si>
    <t>2023-11-22</t>
  </si>
  <si>
    <t>4303417</t>
  </si>
  <si>
    <t>花园海景度假酒店</t>
  </si>
  <si>
    <t>TSURANOVA ALINA</t>
  </si>
  <si>
    <t>2024-01-29</t>
  </si>
  <si>
    <t>772.17</t>
  </si>
  <si>
    <t>841.05</t>
  </si>
  <si>
    <t>2023-11-22 15:58:08</t>
  </si>
  <si>
    <t>2023-11-24</t>
  </si>
  <si>
    <t>4314438</t>
  </si>
  <si>
    <t>维多利亚酒店</t>
  </si>
  <si>
    <t>APRILLA CINTYA MOUDY,HERDIANSYAH MUHAMAD RYAN</t>
  </si>
  <si>
    <t>613.54</t>
  </si>
  <si>
    <t>667.83</t>
  </si>
  <si>
    <t>2023-11-24 09:31:57</t>
  </si>
  <si>
    <t>2023-12-18</t>
  </si>
  <si>
    <t>4453867</t>
  </si>
  <si>
    <t>朱利叶斯凯撒阿尔勒水疗酒店 - 美憬阁</t>
  </si>
  <si>
    <t>Ling Xiaohong</t>
  </si>
  <si>
    <t>1286.31</t>
  </si>
  <si>
    <t>1406.11</t>
  </si>
  <si>
    <t>2023-12-18 06:42:18</t>
  </si>
  <si>
    <t>4453868</t>
  </si>
  <si>
    <t>Li Wentao</t>
  </si>
  <si>
    <t>2023-12-18 08:03:35</t>
  </si>
  <si>
    <t>2024-01-06</t>
  </si>
  <si>
    <t>4554412</t>
  </si>
  <si>
    <t>阿姆斯特丹史基浦机场宜必思酒店</t>
  </si>
  <si>
    <t>WANG XIAOYANG</t>
  </si>
  <si>
    <t>482.81</t>
  </si>
  <si>
    <t>526.51</t>
  </si>
  <si>
    <t>2024-01-06 14:51:33</t>
  </si>
  <si>
    <t>荷兰</t>
  </si>
  <si>
    <t>2024-01-09</t>
  </si>
  <si>
    <t>4570942</t>
  </si>
  <si>
    <t>马尼拉馨乐庭湾城酒店</t>
  </si>
  <si>
    <t>hu yongjun vincent</t>
  </si>
  <si>
    <t>2024-01-30</t>
  </si>
  <si>
    <t>3300.01</t>
  </si>
  <si>
    <t>3593.22</t>
  </si>
  <si>
    <t>2024-01-10 16:01:16</t>
  </si>
  <si>
    <t>4570948</t>
  </si>
  <si>
    <t>LOKE PUI CHING</t>
  </si>
  <si>
    <t>2024-01-10 16:05:03</t>
  </si>
  <si>
    <t>2024-01-21</t>
  </si>
  <si>
    <t>4626144</t>
  </si>
  <si>
    <t>PURBA MAHARDIKA PUTRA</t>
  </si>
  <si>
    <t>483.09</t>
  </si>
  <si>
    <t>523.67</t>
  </si>
  <si>
    <t>2024-01-21 17:15:53</t>
  </si>
  <si>
    <t>4627249</t>
  </si>
  <si>
    <t>日内瓦国家中心宜必思酒店</t>
  </si>
  <si>
    <t>ZHANG QIAN,ZHANG YUNYUN,TAN WEICHENG,CHEN LING</t>
  </si>
  <si>
    <t>1763.84</t>
  </si>
  <si>
    <t>1912.02</t>
  </si>
  <si>
    <t>2024-01-21 21:59:02</t>
  </si>
  <si>
    <t>瑞士</t>
  </si>
  <si>
    <t>2024-01-24</t>
  </si>
  <si>
    <t>4641610</t>
  </si>
  <si>
    <t>马尼拉新世界酒店</t>
  </si>
  <si>
    <t>SPUNTONI IVAN</t>
  </si>
  <si>
    <t>3264.00</t>
  </si>
  <si>
    <t>3549.76</t>
  </si>
  <si>
    <t>2024-01-25 14:15:28</t>
  </si>
  <si>
    <t>2024-01-28</t>
  </si>
  <si>
    <t>4655199</t>
  </si>
  <si>
    <t>MARINGELLI ELENA</t>
  </si>
  <si>
    <t>1127.00</t>
  </si>
  <si>
    <t>1223.67</t>
  </si>
  <si>
    <t>2024-01-28 11:43:21</t>
  </si>
  <si>
    <t>4661256</t>
  </si>
  <si>
    <t>卡尔斯鲁厄莱昂纳多酒店</t>
  </si>
  <si>
    <t>Weber Marc-Friedrich</t>
  </si>
  <si>
    <t>515.74</t>
  </si>
  <si>
    <t>559.98</t>
  </si>
  <si>
    <t>2024-01-29 18:31:04</t>
  </si>
  <si>
    <t>德国</t>
  </si>
  <si>
    <t>4664995</t>
  </si>
  <si>
    <t>新加坡樟宜机场皇冠假日酒店</t>
  </si>
  <si>
    <t>CHEN QINGLI,Ooi Eugene</t>
  </si>
  <si>
    <t>1588.00</t>
  </si>
  <si>
    <t>1724.21</t>
  </si>
  <si>
    <t>2024-01-31 14:48:05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</si>
</sst>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63</xdr:row>
      <xdr:rowOff>0</xdr:rowOff>
    </xdr:from>
    <xdr:to>
      <xdr:col>14</xdr:col>
      <xdr:colOff>400050</xdr:colOff>
      <xdr:row>90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72050"/>
          <a:ext cx="10687050" cy="4743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45322</v>
      </c>
      <c r="G2" s="6">
        <v>45325</v>
      </c>
      <c r="H2" s="4">
        <v>1</v>
      </c>
      <c r="I2" s="4">
        <v>3</v>
      </c>
      <c r="J2" s="4">
        <v>3</v>
      </c>
      <c r="K2" s="4" t="s">
        <v>30</v>
      </c>
      <c r="L2" s="4">
        <v>2057.7</v>
      </c>
      <c r="M2" s="4">
        <v>2057.7</v>
      </c>
      <c r="N2" s="4" t="s">
        <v>31</v>
      </c>
      <c r="O2" s="4" t="s">
        <v>32</v>
      </c>
      <c r="P2" s="4" t="s">
        <v>33</v>
      </c>
      <c r="Q2" s="4">
        <v>0</v>
      </c>
      <c r="R2" s="8">
        <v>45123.0000115741</v>
      </c>
      <c r="S2" s="6">
        <v>45328</v>
      </c>
      <c r="T2" s="4" t="s">
        <v>34</v>
      </c>
      <c r="U2" s="4">
        <v>2057.7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45323</v>
      </c>
      <c r="G3" s="6">
        <v>45325</v>
      </c>
      <c r="H3" s="4">
        <v>1</v>
      </c>
      <c r="I3" s="4">
        <v>2</v>
      </c>
      <c r="J3" s="4">
        <v>2</v>
      </c>
      <c r="K3" s="4" t="s">
        <v>30</v>
      </c>
      <c r="L3" s="4">
        <v>1253.88</v>
      </c>
      <c r="M3" s="4">
        <v>1253.88</v>
      </c>
      <c r="N3" s="4" t="s">
        <v>40</v>
      </c>
      <c r="O3" s="4" t="s">
        <v>32</v>
      </c>
      <c r="P3" s="4" t="s">
        <v>33</v>
      </c>
      <c r="Q3" s="4">
        <v>0</v>
      </c>
      <c r="R3" s="8">
        <v>45157</v>
      </c>
      <c r="S3" s="6">
        <v>45328</v>
      </c>
      <c r="T3" s="4" t="s">
        <v>34</v>
      </c>
      <c r="U3" s="4">
        <v>1253.88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45323</v>
      </c>
      <c r="G4" s="6">
        <v>45325</v>
      </c>
      <c r="H4" s="4">
        <v>1</v>
      </c>
      <c r="I4" s="4">
        <v>2</v>
      </c>
      <c r="J4" s="4">
        <v>2</v>
      </c>
      <c r="K4" s="4" t="s">
        <v>30</v>
      </c>
      <c r="L4" s="4">
        <v>1036</v>
      </c>
      <c r="M4" s="4">
        <v>1036</v>
      </c>
      <c r="N4" s="4" t="s">
        <v>45</v>
      </c>
      <c r="O4" s="4" t="s">
        <v>32</v>
      </c>
      <c r="P4" s="4" t="s">
        <v>33</v>
      </c>
      <c r="Q4" s="4">
        <v>0</v>
      </c>
      <c r="R4" s="8">
        <v>45163</v>
      </c>
      <c r="S4" s="6">
        <v>45328</v>
      </c>
      <c r="T4" s="4" t="s">
        <v>34</v>
      </c>
      <c r="U4" s="4">
        <v>1036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45322</v>
      </c>
      <c r="G5" s="6">
        <v>45325</v>
      </c>
      <c r="H5" s="4">
        <v>1</v>
      </c>
      <c r="I5" s="4">
        <v>3</v>
      </c>
      <c r="J5" s="4">
        <v>3</v>
      </c>
      <c r="K5" s="4" t="s">
        <v>30</v>
      </c>
      <c r="L5" s="4">
        <v>2814.75</v>
      </c>
      <c r="M5" s="4">
        <v>2814.75</v>
      </c>
      <c r="N5" s="4" t="s">
        <v>51</v>
      </c>
      <c r="O5" s="4" t="s">
        <v>32</v>
      </c>
      <c r="P5" s="4" t="s">
        <v>33</v>
      </c>
      <c r="Q5" s="4">
        <v>0</v>
      </c>
      <c r="R5" s="8">
        <v>45167</v>
      </c>
      <c r="S5" s="6">
        <v>45328</v>
      </c>
      <c r="T5" s="4" t="s">
        <v>34</v>
      </c>
      <c r="U5" s="4">
        <v>2814.75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45323</v>
      </c>
      <c r="G6" s="6">
        <v>45325</v>
      </c>
      <c r="H6" s="4">
        <v>1</v>
      </c>
      <c r="I6" s="4">
        <v>2</v>
      </c>
      <c r="J6" s="4">
        <v>2</v>
      </c>
      <c r="K6" s="4" t="s">
        <v>30</v>
      </c>
      <c r="L6" s="4">
        <v>1276.92</v>
      </c>
      <c r="M6" s="4">
        <v>1276.92</v>
      </c>
      <c r="N6" s="4" t="s">
        <v>57</v>
      </c>
      <c r="O6" s="4" t="s">
        <v>32</v>
      </c>
      <c r="P6" s="4" t="s">
        <v>33</v>
      </c>
      <c r="Q6" s="4">
        <v>0</v>
      </c>
      <c r="R6" s="8">
        <v>45186</v>
      </c>
      <c r="S6" s="6">
        <v>45328</v>
      </c>
      <c r="T6" s="4" t="s">
        <v>34</v>
      </c>
      <c r="U6" s="4">
        <v>1276.92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45324</v>
      </c>
      <c r="G7" s="6">
        <v>45325</v>
      </c>
      <c r="H7" s="4">
        <v>1</v>
      </c>
      <c r="I7" s="4">
        <v>1</v>
      </c>
      <c r="J7" s="4">
        <v>1</v>
      </c>
      <c r="K7" s="4" t="s">
        <v>30</v>
      </c>
      <c r="L7" s="4">
        <v>2991.23</v>
      </c>
      <c r="M7" s="4">
        <v>2991.23</v>
      </c>
      <c r="N7" s="4" t="s">
        <v>63</v>
      </c>
      <c r="O7" s="4" t="s">
        <v>32</v>
      </c>
      <c r="P7" s="4" t="s">
        <v>33</v>
      </c>
      <c r="Q7" s="4">
        <v>0</v>
      </c>
      <c r="R7" s="8">
        <v>45215.0000115741</v>
      </c>
      <c r="S7" s="6">
        <v>45328</v>
      </c>
      <c r="T7" s="4" t="s">
        <v>34</v>
      </c>
      <c r="U7" s="4">
        <v>2991.23</v>
      </c>
      <c r="V7" s="4">
        <v>0</v>
      </c>
      <c r="W7" s="4">
        <v>0</v>
      </c>
      <c r="X7" s="4" t="s">
        <v>64</v>
      </c>
      <c r="Y7" s="4" t="s">
        <v>36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45323</v>
      </c>
      <c r="G8" s="6">
        <v>45325</v>
      </c>
      <c r="H8" s="4">
        <v>1</v>
      </c>
      <c r="I8" s="4">
        <v>2</v>
      </c>
      <c r="J8" s="4">
        <v>2</v>
      </c>
      <c r="K8" s="4" t="s">
        <v>30</v>
      </c>
      <c r="L8" s="4">
        <v>845.08</v>
      </c>
      <c r="M8" s="4">
        <v>845.08</v>
      </c>
      <c r="N8" s="4" t="s">
        <v>68</v>
      </c>
      <c r="O8" s="4" t="s">
        <v>32</v>
      </c>
      <c r="P8" s="4" t="s">
        <v>33</v>
      </c>
      <c r="Q8" s="4">
        <v>0</v>
      </c>
      <c r="R8" s="8">
        <v>45216</v>
      </c>
      <c r="S8" s="6">
        <v>45328</v>
      </c>
      <c r="T8" s="4" t="s">
        <v>34</v>
      </c>
      <c r="U8" s="4">
        <v>845.08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45323</v>
      </c>
      <c r="G9" s="6">
        <v>45325</v>
      </c>
      <c r="H9" s="4">
        <v>1</v>
      </c>
      <c r="I9" s="4">
        <v>2</v>
      </c>
      <c r="J9" s="4">
        <v>2</v>
      </c>
      <c r="K9" s="4" t="s">
        <v>30</v>
      </c>
      <c r="L9" s="4">
        <v>845.16</v>
      </c>
      <c r="M9" s="4">
        <v>845.16</v>
      </c>
      <c r="N9" s="4" t="s">
        <v>68</v>
      </c>
      <c r="O9" s="4" t="s">
        <v>32</v>
      </c>
      <c r="P9" s="4" t="s">
        <v>33</v>
      </c>
      <c r="Q9" s="4">
        <v>0</v>
      </c>
      <c r="R9" s="8">
        <v>45218.0000115741</v>
      </c>
      <c r="S9" s="6">
        <v>45328</v>
      </c>
      <c r="T9" s="4" t="s">
        <v>34</v>
      </c>
      <c r="U9" s="4">
        <v>845.16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5">
      <c r="A10" s="4" t="s">
        <v>65</v>
      </c>
      <c r="B10" s="4" t="s">
        <v>26</v>
      </c>
      <c r="C10" s="4" t="s">
        <v>74</v>
      </c>
      <c r="D10" s="4" t="s">
        <v>66</v>
      </c>
      <c r="E10" s="4" t="s">
        <v>67</v>
      </c>
      <c r="F10" s="6">
        <v>45323</v>
      </c>
      <c r="G10" s="6">
        <v>45325</v>
      </c>
      <c r="H10" s="4">
        <v>1</v>
      </c>
      <c r="I10" s="4">
        <v>2</v>
      </c>
      <c r="J10" s="4">
        <v>2</v>
      </c>
      <c r="K10" s="4" t="s">
        <v>30</v>
      </c>
      <c r="L10" s="4">
        <v>-845.08</v>
      </c>
      <c r="M10" s="4">
        <v>-845.08</v>
      </c>
      <c r="N10" s="4" t="s">
        <v>68</v>
      </c>
      <c r="O10" s="4" t="s">
        <v>32</v>
      </c>
      <c r="P10" s="4" t="s">
        <v>33</v>
      </c>
      <c r="Q10" s="4">
        <v>0</v>
      </c>
      <c r="R10" s="8">
        <v>45216</v>
      </c>
      <c r="S10" s="6">
        <v>45328</v>
      </c>
      <c r="T10" s="4" t="s">
        <v>34</v>
      </c>
      <c r="U10" s="4">
        <v>-845.08</v>
      </c>
      <c r="V10" s="4">
        <v>0</v>
      </c>
      <c r="W10" s="4">
        <v>0</v>
      </c>
      <c r="X10" s="4" t="s">
        <v>69</v>
      </c>
      <c r="Y10" s="4" t="s">
        <v>70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45322</v>
      </c>
      <c r="G11" s="6">
        <v>45325</v>
      </c>
      <c r="H11" s="4">
        <v>1</v>
      </c>
      <c r="I11" s="4">
        <v>3</v>
      </c>
      <c r="J11" s="4">
        <v>3</v>
      </c>
      <c r="K11" s="4" t="s">
        <v>30</v>
      </c>
      <c r="L11" s="4">
        <v>1189.8</v>
      </c>
      <c r="M11" s="4">
        <v>1189.8</v>
      </c>
      <c r="N11" s="4" t="s">
        <v>78</v>
      </c>
      <c r="O11" s="4" t="s">
        <v>32</v>
      </c>
      <c r="P11" s="4" t="s">
        <v>33</v>
      </c>
      <c r="Q11" s="4">
        <v>0</v>
      </c>
      <c r="R11" s="8">
        <v>45219.0000115741</v>
      </c>
      <c r="S11" s="6">
        <v>45328</v>
      </c>
      <c r="T11" s="4" t="s">
        <v>34</v>
      </c>
      <c r="U11" s="4">
        <v>1189.8</v>
      </c>
      <c r="V11" s="4">
        <v>0</v>
      </c>
      <c r="W11" s="4">
        <v>0</v>
      </c>
      <c r="X11" s="4" t="s">
        <v>79</v>
      </c>
      <c r="Y11" s="4" t="s">
        <v>80</v>
      </c>
    </row>
    <row r="12" s="4" customFormat="1" spans="1:25">
      <c r="A12" s="4" t="s">
        <v>75</v>
      </c>
      <c r="B12" s="4" t="s">
        <v>26</v>
      </c>
      <c r="C12" s="4" t="s">
        <v>74</v>
      </c>
      <c r="D12" s="4" t="s">
        <v>76</v>
      </c>
      <c r="E12" s="4" t="s">
        <v>77</v>
      </c>
      <c r="F12" s="6">
        <v>45322</v>
      </c>
      <c r="G12" s="6">
        <v>45325</v>
      </c>
      <c r="H12" s="4">
        <v>1</v>
      </c>
      <c r="I12" s="4">
        <v>3</v>
      </c>
      <c r="J12" s="4">
        <v>3</v>
      </c>
      <c r="K12" s="4" t="s">
        <v>30</v>
      </c>
      <c r="L12" s="4">
        <v>-1189.8</v>
      </c>
      <c r="M12" s="4">
        <v>-1189.8</v>
      </c>
      <c r="N12" s="4" t="s">
        <v>78</v>
      </c>
      <c r="O12" s="4" t="s">
        <v>32</v>
      </c>
      <c r="P12" s="4" t="s">
        <v>33</v>
      </c>
      <c r="Q12" s="4">
        <v>0</v>
      </c>
      <c r="R12" s="8">
        <v>45219.0000115741</v>
      </c>
      <c r="S12" s="6">
        <v>45328</v>
      </c>
      <c r="T12" s="4" t="s">
        <v>34</v>
      </c>
      <c r="U12" s="4">
        <v>-1189.8</v>
      </c>
      <c r="V12" s="4">
        <v>0</v>
      </c>
      <c r="W12" s="4">
        <v>0</v>
      </c>
      <c r="X12" s="4" t="s">
        <v>79</v>
      </c>
      <c r="Y12" s="4" t="s">
        <v>80</v>
      </c>
    </row>
    <row r="13" s="4" customFormat="1" spans="1:25">
      <c r="A13" s="4" t="s">
        <v>81</v>
      </c>
      <c r="B13" s="4" t="s">
        <v>26</v>
      </c>
      <c r="C13" s="4" t="s">
        <v>27</v>
      </c>
      <c r="D13" s="4" t="s">
        <v>82</v>
      </c>
      <c r="E13" s="4" t="s">
        <v>83</v>
      </c>
      <c r="F13" s="6">
        <v>45324</v>
      </c>
      <c r="G13" s="6">
        <v>45325</v>
      </c>
      <c r="H13" s="4">
        <v>1</v>
      </c>
      <c r="I13" s="4">
        <v>1</v>
      </c>
      <c r="J13" s="4">
        <v>1</v>
      </c>
      <c r="K13" s="4" t="s">
        <v>30</v>
      </c>
      <c r="L13" s="4">
        <v>2195.5</v>
      </c>
      <c r="M13" s="4">
        <v>2195.5</v>
      </c>
      <c r="N13" s="4" t="s">
        <v>84</v>
      </c>
      <c r="O13" s="4" t="s">
        <v>32</v>
      </c>
      <c r="P13" s="4" t="s">
        <v>33</v>
      </c>
      <c r="Q13" s="4">
        <v>0</v>
      </c>
      <c r="R13" s="8">
        <v>45224</v>
      </c>
      <c r="S13" s="6">
        <v>45328</v>
      </c>
      <c r="T13" s="4" t="s">
        <v>34</v>
      </c>
      <c r="U13" s="4">
        <v>2195.5</v>
      </c>
      <c r="V13" s="4">
        <v>0</v>
      </c>
      <c r="W13" s="4">
        <v>0</v>
      </c>
      <c r="X13" s="4" t="s">
        <v>85</v>
      </c>
      <c r="Y13" s="4" t="s">
        <v>36</v>
      </c>
    </row>
    <row r="14" s="4" customFormat="1" spans="1:25">
      <c r="A14" s="4" t="s">
        <v>86</v>
      </c>
      <c r="B14" s="4" t="s">
        <v>26</v>
      </c>
      <c r="C14" s="4" t="s">
        <v>27</v>
      </c>
      <c r="D14" s="4" t="s">
        <v>87</v>
      </c>
      <c r="E14" s="4" t="s">
        <v>88</v>
      </c>
      <c r="F14" s="6">
        <v>45324</v>
      </c>
      <c r="G14" s="6">
        <v>45325</v>
      </c>
      <c r="H14" s="4">
        <v>1</v>
      </c>
      <c r="I14" s="4">
        <v>1</v>
      </c>
      <c r="J14" s="4">
        <v>1</v>
      </c>
      <c r="K14" s="4" t="s">
        <v>30</v>
      </c>
      <c r="L14" s="4">
        <v>1184.9</v>
      </c>
      <c r="M14" s="4">
        <v>1184.9</v>
      </c>
      <c r="N14" s="4" t="s">
        <v>89</v>
      </c>
      <c r="O14" s="4" t="s">
        <v>32</v>
      </c>
      <c r="P14" s="4" t="s">
        <v>33</v>
      </c>
      <c r="Q14" s="4">
        <v>0</v>
      </c>
      <c r="R14" s="8">
        <v>45236.0000115741</v>
      </c>
      <c r="S14" s="6">
        <v>45328</v>
      </c>
      <c r="T14" s="4" t="s">
        <v>34</v>
      </c>
      <c r="U14" s="4">
        <v>1184.9</v>
      </c>
      <c r="V14" s="4">
        <v>0</v>
      </c>
      <c r="W14" s="4">
        <v>0</v>
      </c>
      <c r="X14" s="4" t="s">
        <v>90</v>
      </c>
      <c r="Y14" s="4" t="s">
        <v>36</v>
      </c>
    </row>
    <row r="15" s="4" customFormat="1" spans="1:25">
      <c r="A15" s="4" t="s">
        <v>91</v>
      </c>
      <c r="B15" s="4" t="s">
        <v>26</v>
      </c>
      <c r="C15" s="4" t="s">
        <v>27</v>
      </c>
      <c r="D15" s="4" t="s">
        <v>92</v>
      </c>
      <c r="E15" s="4" t="s">
        <v>93</v>
      </c>
      <c r="F15" s="6">
        <v>45322</v>
      </c>
      <c r="G15" s="6">
        <v>45325</v>
      </c>
      <c r="H15" s="4">
        <v>1</v>
      </c>
      <c r="I15" s="4">
        <v>3</v>
      </c>
      <c r="J15" s="4">
        <v>3</v>
      </c>
      <c r="K15" s="4" t="s">
        <v>30</v>
      </c>
      <c r="L15" s="4">
        <v>5713.83</v>
      </c>
      <c r="M15" s="4">
        <v>5713.83</v>
      </c>
      <c r="N15" s="4" t="s">
        <v>94</v>
      </c>
      <c r="O15" s="4" t="s">
        <v>32</v>
      </c>
      <c r="P15" s="4" t="s">
        <v>33</v>
      </c>
      <c r="Q15" s="4">
        <v>0</v>
      </c>
      <c r="R15" s="8">
        <v>45236.0000115741</v>
      </c>
      <c r="S15" s="6">
        <v>45328</v>
      </c>
      <c r="T15" s="4" t="s">
        <v>34</v>
      </c>
      <c r="U15" s="4">
        <v>5713.83</v>
      </c>
      <c r="V15" s="4">
        <v>0</v>
      </c>
      <c r="W15" s="4">
        <v>0</v>
      </c>
      <c r="X15" s="4" t="s">
        <v>95</v>
      </c>
      <c r="Y15" s="4" t="s">
        <v>36</v>
      </c>
    </row>
    <row r="16" s="4" customFormat="1" spans="1:25">
      <c r="A16" s="4" t="s">
        <v>96</v>
      </c>
      <c r="B16" s="4" t="s">
        <v>26</v>
      </c>
      <c r="C16" s="4" t="s">
        <v>27</v>
      </c>
      <c r="D16" s="4" t="s">
        <v>97</v>
      </c>
      <c r="E16" s="4" t="s">
        <v>98</v>
      </c>
      <c r="F16" s="6">
        <v>45324</v>
      </c>
      <c r="G16" s="6">
        <v>45325</v>
      </c>
      <c r="H16" s="4">
        <v>1</v>
      </c>
      <c r="I16" s="4">
        <v>1</v>
      </c>
      <c r="J16" s="4">
        <v>1</v>
      </c>
      <c r="K16" s="4" t="s">
        <v>30</v>
      </c>
      <c r="L16" s="4">
        <v>144.45</v>
      </c>
      <c r="M16" s="4">
        <v>144.45</v>
      </c>
      <c r="N16" s="4" t="s">
        <v>99</v>
      </c>
      <c r="O16" s="4" t="s">
        <v>32</v>
      </c>
      <c r="P16" s="4" t="s">
        <v>33</v>
      </c>
      <c r="Q16" s="4">
        <v>0</v>
      </c>
      <c r="R16" s="8">
        <v>45237</v>
      </c>
      <c r="S16" s="6">
        <v>45328</v>
      </c>
      <c r="T16" s="4" t="s">
        <v>34</v>
      </c>
      <c r="U16" s="4">
        <v>144.45</v>
      </c>
      <c r="V16" s="4">
        <v>0</v>
      </c>
      <c r="W16" s="4">
        <v>0</v>
      </c>
      <c r="X16" s="4" t="s">
        <v>100</v>
      </c>
      <c r="Y16" s="4" t="s">
        <v>36</v>
      </c>
    </row>
    <row r="17" s="4" customFormat="1" spans="1:25">
      <c r="A17" s="4" t="s">
        <v>101</v>
      </c>
      <c r="B17" s="4" t="s">
        <v>26</v>
      </c>
      <c r="C17" s="4" t="s">
        <v>27</v>
      </c>
      <c r="D17" s="4" t="s">
        <v>102</v>
      </c>
      <c r="E17" s="4" t="s">
        <v>103</v>
      </c>
      <c r="F17" s="6">
        <v>45323</v>
      </c>
      <c r="G17" s="6">
        <v>45325</v>
      </c>
      <c r="H17" s="4">
        <v>1</v>
      </c>
      <c r="I17" s="4">
        <v>2</v>
      </c>
      <c r="J17" s="4">
        <v>2</v>
      </c>
      <c r="K17" s="4" t="s">
        <v>30</v>
      </c>
      <c r="L17" s="4">
        <v>418.14</v>
      </c>
      <c r="M17" s="4">
        <v>418.14</v>
      </c>
      <c r="N17" s="4" t="s">
        <v>104</v>
      </c>
      <c r="O17" s="4" t="s">
        <v>32</v>
      </c>
      <c r="P17" s="4" t="s">
        <v>33</v>
      </c>
      <c r="Q17" s="4">
        <v>0</v>
      </c>
      <c r="R17" s="8">
        <v>45246</v>
      </c>
      <c r="S17" s="6">
        <v>45328</v>
      </c>
      <c r="T17" s="4" t="s">
        <v>34</v>
      </c>
      <c r="U17" s="4">
        <v>418.14</v>
      </c>
      <c r="V17" s="4">
        <v>0</v>
      </c>
      <c r="W17" s="4">
        <v>0</v>
      </c>
      <c r="X17" s="4" t="s">
        <v>105</v>
      </c>
      <c r="Y17" s="4" t="s">
        <v>106</v>
      </c>
    </row>
    <row r="18" s="4" customFormat="1" spans="1:25">
      <c r="A18" s="4" t="s">
        <v>107</v>
      </c>
      <c r="B18" s="4" t="s">
        <v>26</v>
      </c>
      <c r="C18" s="4" t="s">
        <v>27</v>
      </c>
      <c r="D18" s="4" t="s">
        <v>108</v>
      </c>
      <c r="E18" s="4" t="s">
        <v>109</v>
      </c>
      <c r="F18" s="6">
        <v>45322</v>
      </c>
      <c r="G18" s="6">
        <v>45325</v>
      </c>
      <c r="H18" s="4">
        <v>1</v>
      </c>
      <c r="I18" s="4">
        <v>3</v>
      </c>
      <c r="J18" s="4">
        <v>3</v>
      </c>
      <c r="K18" s="4" t="s">
        <v>30</v>
      </c>
      <c r="L18" s="4">
        <v>7217.8</v>
      </c>
      <c r="M18" s="4">
        <v>7217.8</v>
      </c>
      <c r="N18" s="4" t="s">
        <v>110</v>
      </c>
      <c r="O18" s="4" t="s">
        <v>32</v>
      </c>
      <c r="P18" s="4" t="s">
        <v>33</v>
      </c>
      <c r="Q18" s="4">
        <v>0</v>
      </c>
      <c r="R18" s="8">
        <v>45246.0000115741</v>
      </c>
      <c r="S18" s="6">
        <v>45328</v>
      </c>
      <c r="T18" s="4" t="s">
        <v>34</v>
      </c>
      <c r="U18" s="4">
        <v>7217.8</v>
      </c>
      <c r="V18" s="4">
        <v>0</v>
      </c>
      <c r="W18" s="4">
        <v>0</v>
      </c>
      <c r="X18" s="4" t="s">
        <v>111</v>
      </c>
      <c r="Y18" s="4" t="s">
        <v>112</v>
      </c>
    </row>
    <row r="19" s="4" customFormat="1" spans="1:25">
      <c r="A19" s="4" t="s">
        <v>113</v>
      </c>
      <c r="B19" s="4" t="s">
        <v>26</v>
      </c>
      <c r="C19" s="4" t="s">
        <v>27</v>
      </c>
      <c r="D19" s="4" t="s">
        <v>102</v>
      </c>
      <c r="E19" s="4" t="s">
        <v>103</v>
      </c>
      <c r="F19" s="6">
        <v>45323</v>
      </c>
      <c r="G19" s="6">
        <v>45325</v>
      </c>
      <c r="H19" s="4">
        <v>1</v>
      </c>
      <c r="I19" s="4">
        <v>2</v>
      </c>
      <c r="J19" s="4">
        <v>2</v>
      </c>
      <c r="K19" s="4" t="s">
        <v>30</v>
      </c>
      <c r="L19" s="4">
        <v>418.14</v>
      </c>
      <c r="M19" s="4">
        <v>418.14</v>
      </c>
      <c r="N19" s="4" t="s">
        <v>114</v>
      </c>
      <c r="O19" s="4" t="s">
        <v>32</v>
      </c>
      <c r="P19" s="4" t="s">
        <v>33</v>
      </c>
      <c r="Q19" s="4">
        <v>0</v>
      </c>
      <c r="R19" s="8">
        <v>45246.0000115741</v>
      </c>
      <c r="S19" s="6">
        <v>45328</v>
      </c>
      <c r="T19" s="4" t="s">
        <v>34</v>
      </c>
      <c r="U19" s="4">
        <v>418.14</v>
      </c>
      <c r="V19" s="4">
        <v>0</v>
      </c>
      <c r="W19" s="4">
        <v>0</v>
      </c>
      <c r="X19" s="4" t="s">
        <v>115</v>
      </c>
      <c r="Y19" s="4" t="s">
        <v>116</v>
      </c>
    </row>
    <row r="20" s="4" customFormat="1" spans="1:25">
      <c r="A20" s="4" t="s">
        <v>117</v>
      </c>
      <c r="B20" s="4" t="s">
        <v>26</v>
      </c>
      <c r="C20" s="4" t="s">
        <v>27</v>
      </c>
      <c r="D20" s="4" t="s">
        <v>118</v>
      </c>
      <c r="E20" s="4" t="s">
        <v>119</v>
      </c>
      <c r="F20" s="6">
        <v>45323</v>
      </c>
      <c r="G20" s="6">
        <v>45325</v>
      </c>
      <c r="H20" s="4">
        <v>1</v>
      </c>
      <c r="I20" s="4">
        <v>2</v>
      </c>
      <c r="J20" s="4">
        <v>2</v>
      </c>
      <c r="K20" s="4" t="s">
        <v>30</v>
      </c>
      <c r="L20" s="4">
        <v>1114.42</v>
      </c>
      <c r="M20" s="4">
        <v>1114.42</v>
      </c>
      <c r="N20" s="4" t="s">
        <v>120</v>
      </c>
      <c r="O20" s="4" t="s">
        <v>32</v>
      </c>
      <c r="P20" s="4" t="s">
        <v>33</v>
      </c>
      <c r="Q20" s="4">
        <v>0</v>
      </c>
      <c r="R20" s="8">
        <v>45247.0000115741</v>
      </c>
      <c r="S20" s="6">
        <v>45328</v>
      </c>
      <c r="T20" s="4" t="s">
        <v>34</v>
      </c>
      <c r="U20" s="4">
        <v>1114.42</v>
      </c>
      <c r="V20" s="4">
        <v>0</v>
      </c>
      <c r="W20" s="4">
        <v>0</v>
      </c>
      <c r="X20" s="4" t="s">
        <v>121</v>
      </c>
      <c r="Y20" s="4" t="s">
        <v>122</v>
      </c>
    </row>
    <row r="21" s="4" customFormat="1" spans="1:25">
      <c r="A21" s="4" t="s">
        <v>123</v>
      </c>
      <c r="B21" s="4" t="s">
        <v>26</v>
      </c>
      <c r="C21" s="4" t="s">
        <v>27</v>
      </c>
      <c r="D21" s="4" t="s">
        <v>118</v>
      </c>
      <c r="E21" s="4" t="s">
        <v>124</v>
      </c>
      <c r="F21" s="6">
        <v>45323</v>
      </c>
      <c r="G21" s="6">
        <v>45325</v>
      </c>
      <c r="H21" s="4">
        <v>2</v>
      </c>
      <c r="I21" s="4">
        <v>2</v>
      </c>
      <c r="J21" s="4">
        <v>4</v>
      </c>
      <c r="K21" s="4" t="s">
        <v>30</v>
      </c>
      <c r="L21" s="4">
        <v>2228.84</v>
      </c>
      <c r="M21" s="4">
        <v>2228.84</v>
      </c>
      <c r="N21" s="4" t="s">
        <v>125</v>
      </c>
      <c r="O21" s="4" t="s">
        <v>32</v>
      </c>
      <c r="P21" s="4" t="s">
        <v>33</v>
      </c>
      <c r="Q21" s="4">
        <v>0</v>
      </c>
      <c r="R21" s="8">
        <v>45247</v>
      </c>
      <c r="S21" s="6">
        <v>45328</v>
      </c>
      <c r="T21" s="4" t="s">
        <v>34</v>
      </c>
      <c r="U21" s="4">
        <v>2228.84</v>
      </c>
      <c r="V21" s="4">
        <v>0</v>
      </c>
      <c r="W21" s="4">
        <v>0</v>
      </c>
      <c r="X21" s="4" t="s">
        <v>126</v>
      </c>
      <c r="Y21" s="4" t="s">
        <v>127</v>
      </c>
    </row>
    <row r="22" s="4" customFormat="1" spans="1:25">
      <c r="A22" s="4" t="s">
        <v>128</v>
      </c>
      <c r="B22" s="4" t="s">
        <v>26</v>
      </c>
      <c r="C22" s="4" t="s">
        <v>27</v>
      </c>
      <c r="D22" s="4" t="s">
        <v>129</v>
      </c>
      <c r="E22" s="4" t="s">
        <v>130</v>
      </c>
      <c r="F22" s="6">
        <v>45322</v>
      </c>
      <c r="G22" s="6">
        <v>45325</v>
      </c>
      <c r="H22" s="4">
        <v>1</v>
      </c>
      <c r="I22" s="4">
        <v>3</v>
      </c>
      <c r="J22" s="4">
        <v>3</v>
      </c>
      <c r="K22" s="4" t="s">
        <v>30</v>
      </c>
      <c r="L22" s="4">
        <v>2300.16</v>
      </c>
      <c r="M22" s="4">
        <v>2300.16</v>
      </c>
      <c r="N22" s="4" t="s">
        <v>131</v>
      </c>
      <c r="O22" s="4" t="s">
        <v>32</v>
      </c>
      <c r="P22" s="4" t="s">
        <v>33</v>
      </c>
      <c r="Q22" s="4">
        <v>0</v>
      </c>
      <c r="R22" s="8">
        <v>45248.0000115741</v>
      </c>
      <c r="S22" s="6">
        <v>45328</v>
      </c>
      <c r="T22" s="4" t="s">
        <v>34</v>
      </c>
      <c r="U22" s="4">
        <v>2300.16</v>
      </c>
      <c r="V22" s="4">
        <v>0</v>
      </c>
      <c r="W22" s="4">
        <v>0</v>
      </c>
      <c r="X22" s="4" t="s">
        <v>132</v>
      </c>
      <c r="Y22" s="4" t="s">
        <v>36</v>
      </c>
    </row>
    <row r="23" s="4" customFormat="1" spans="1:25">
      <c r="A23" s="4" t="s">
        <v>133</v>
      </c>
      <c r="B23" s="4" t="s">
        <v>26</v>
      </c>
      <c r="C23" s="4" t="s">
        <v>27</v>
      </c>
      <c r="D23" s="4" t="s">
        <v>134</v>
      </c>
      <c r="E23" s="4" t="s">
        <v>135</v>
      </c>
      <c r="F23" s="6">
        <v>45322</v>
      </c>
      <c r="G23" s="6">
        <v>45325</v>
      </c>
      <c r="H23" s="4">
        <v>1</v>
      </c>
      <c r="I23" s="4">
        <v>3</v>
      </c>
      <c r="J23" s="4">
        <v>3</v>
      </c>
      <c r="K23" s="4" t="s">
        <v>30</v>
      </c>
      <c r="L23" s="4">
        <v>3165.75</v>
      </c>
      <c r="M23" s="4">
        <v>3165.75</v>
      </c>
      <c r="N23" s="4" t="s">
        <v>136</v>
      </c>
      <c r="O23" s="4" t="s">
        <v>32</v>
      </c>
      <c r="P23" s="4" t="s">
        <v>33</v>
      </c>
      <c r="Q23" s="4">
        <v>0</v>
      </c>
      <c r="R23" s="8">
        <v>45251</v>
      </c>
      <c r="S23" s="6">
        <v>45328</v>
      </c>
      <c r="T23" s="4" t="s">
        <v>34</v>
      </c>
      <c r="U23" s="4">
        <v>3165.75</v>
      </c>
      <c r="V23" s="4">
        <v>0</v>
      </c>
      <c r="W23" s="4">
        <v>0</v>
      </c>
      <c r="X23" s="4" t="s">
        <v>137</v>
      </c>
      <c r="Y23" s="4" t="s">
        <v>36</v>
      </c>
    </row>
    <row r="24" s="4" customFormat="1" spans="1:25">
      <c r="A24" s="4" t="s">
        <v>138</v>
      </c>
      <c r="B24" s="4" t="s">
        <v>26</v>
      </c>
      <c r="C24" s="4" t="s">
        <v>27</v>
      </c>
      <c r="D24" s="4" t="s">
        <v>139</v>
      </c>
      <c r="E24" s="4" t="s">
        <v>140</v>
      </c>
      <c r="F24" s="6">
        <v>45324</v>
      </c>
      <c r="G24" s="6">
        <v>45325</v>
      </c>
      <c r="H24" s="4">
        <v>1</v>
      </c>
      <c r="I24" s="4">
        <v>1</v>
      </c>
      <c r="J24" s="4">
        <v>1</v>
      </c>
      <c r="K24" s="4" t="s">
        <v>30</v>
      </c>
      <c r="L24" s="4">
        <v>737.04</v>
      </c>
      <c r="M24" s="4">
        <v>737.04</v>
      </c>
      <c r="N24" s="4" t="s">
        <v>141</v>
      </c>
      <c r="O24" s="4" t="s">
        <v>32</v>
      </c>
      <c r="P24" s="4" t="s">
        <v>33</v>
      </c>
      <c r="Q24" s="4">
        <v>0</v>
      </c>
      <c r="R24" s="8">
        <v>45251.0000115741</v>
      </c>
      <c r="S24" s="6">
        <v>45328</v>
      </c>
      <c r="T24" s="4" t="s">
        <v>34</v>
      </c>
      <c r="U24" s="4">
        <v>737.04</v>
      </c>
      <c r="V24" s="4">
        <v>0</v>
      </c>
      <c r="W24" s="4">
        <v>0</v>
      </c>
      <c r="X24" s="4" t="s">
        <v>142</v>
      </c>
      <c r="Y24" s="4" t="s">
        <v>36</v>
      </c>
    </row>
    <row r="25" s="4" customFormat="1" spans="1:25">
      <c r="A25" s="4" t="s">
        <v>143</v>
      </c>
      <c r="B25" s="4" t="s">
        <v>26</v>
      </c>
      <c r="C25" s="4" t="s">
        <v>27</v>
      </c>
      <c r="D25" s="4" t="s">
        <v>144</v>
      </c>
      <c r="E25" s="4" t="s">
        <v>145</v>
      </c>
      <c r="F25" s="6">
        <v>45320</v>
      </c>
      <c r="G25" s="6">
        <v>45325</v>
      </c>
      <c r="H25" s="4">
        <v>1</v>
      </c>
      <c r="I25" s="4">
        <v>5</v>
      </c>
      <c r="J25" s="4">
        <v>5</v>
      </c>
      <c r="K25" s="4" t="s">
        <v>30</v>
      </c>
      <c r="L25" s="4">
        <v>841.05</v>
      </c>
      <c r="M25" s="4">
        <v>841.05</v>
      </c>
      <c r="N25" s="4" t="s">
        <v>146</v>
      </c>
      <c r="O25" s="4" t="s">
        <v>32</v>
      </c>
      <c r="P25" s="4" t="s">
        <v>33</v>
      </c>
      <c r="Q25" s="4">
        <v>0</v>
      </c>
      <c r="R25" s="8">
        <v>45252</v>
      </c>
      <c r="S25" s="6">
        <v>45328</v>
      </c>
      <c r="T25" s="4" t="s">
        <v>34</v>
      </c>
      <c r="U25" s="4">
        <v>841.05</v>
      </c>
      <c r="V25" s="4">
        <v>0</v>
      </c>
      <c r="W25" s="4">
        <v>0</v>
      </c>
      <c r="X25" s="4" t="s">
        <v>147</v>
      </c>
      <c r="Y25" s="4" t="s">
        <v>148</v>
      </c>
    </row>
    <row r="26" s="4" customFormat="1" spans="1:25">
      <c r="A26" s="4" t="s">
        <v>149</v>
      </c>
      <c r="B26" s="4" t="s">
        <v>26</v>
      </c>
      <c r="C26" s="4" t="s">
        <v>27</v>
      </c>
      <c r="D26" s="4" t="s">
        <v>150</v>
      </c>
      <c r="E26" s="4" t="s">
        <v>151</v>
      </c>
      <c r="F26" s="6">
        <v>45324</v>
      </c>
      <c r="G26" s="6">
        <v>45325</v>
      </c>
      <c r="H26" s="4">
        <v>1</v>
      </c>
      <c r="I26" s="4">
        <v>1</v>
      </c>
      <c r="J26" s="4">
        <v>1</v>
      </c>
      <c r="K26" s="4" t="s">
        <v>30</v>
      </c>
      <c r="L26" s="4">
        <v>667.83</v>
      </c>
      <c r="M26" s="4">
        <v>667.83</v>
      </c>
      <c r="N26" s="4" t="s">
        <v>152</v>
      </c>
      <c r="O26" s="4" t="s">
        <v>32</v>
      </c>
      <c r="P26" s="4" t="s">
        <v>33</v>
      </c>
      <c r="Q26" s="4">
        <v>0</v>
      </c>
      <c r="R26" s="8">
        <v>45254</v>
      </c>
      <c r="S26" s="6">
        <v>45328</v>
      </c>
      <c r="T26" s="4" t="s">
        <v>34</v>
      </c>
      <c r="U26" s="4">
        <v>667.83</v>
      </c>
      <c r="V26" s="4">
        <v>0</v>
      </c>
      <c r="W26" s="4">
        <v>0</v>
      </c>
      <c r="X26" s="4" t="s">
        <v>153</v>
      </c>
      <c r="Y26" s="4" t="s">
        <v>36</v>
      </c>
    </row>
    <row r="27" s="4" customFormat="1" spans="1:25">
      <c r="A27" s="4" t="s">
        <v>123</v>
      </c>
      <c r="B27" s="4" t="s">
        <v>26</v>
      </c>
      <c r="C27" s="4" t="s">
        <v>74</v>
      </c>
      <c r="D27" s="4" t="s">
        <v>118</v>
      </c>
      <c r="E27" s="4" t="s">
        <v>124</v>
      </c>
      <c r="F27" s="6">
        <v>45323</v>
      </c>
      <c r="G27" s="6">
        <v>45325</v>
      </c>
      <c r="H27" s="4">
        <v>2</v>
      </c>
      <c r="I27" s="4">
        <v>2</v>
      </c>
      <c r="J27" s="4">
        <v>4</v>
      </c>
      <c r="K27" s="4" t="s">
        <v>30</v>
      </c>
      <c r="L27" s="4">
        <v>-2228.84</v>
      </c>
      <c r="M27" s="4">
        <v>-2228.84</v>
      </c>
      <c r="N27" s="4" t="s">
        <v>125</v>
      </c>
      <c r="O27" s="4" t="s">
        <v>32</v>
      </c>
      <c r="P27" s="4" t="s">
        <v>33</v>
      </c>
      <c r="Q27" s="4">
        <v>0</v>
      </c>
      <c r="R27" s="8">
        <v>45247</v>
      </c>
      <c r="S27" s="6">
        <v>45328</v>
      </c>
      <c r="T27" s="4" t="s">
        <v>34</v>
      </c>
      <c r="U27" s="4">
        <v>-2228.84</v>
      </c>
      <c r="V27" s="4">
        <v>0</v>
      </c>
      <c r="W27" s="4">
        <v>0</v>
      </c>
      <c r="X27" s="4" t="s">
        <v>126</v>
      </c>
      <c r="Y27" s="4" t="s">
        <v>127</v>
      </c>
    </row>
    <row r="28" s="4" customFormat="1" spans="1:25">
      <c r="A28" s="4" t="s">
        <v>117</v>
      </c>
      <c r="B28" s="4" t="s">
        <v>26</v>
      </c>
      <c r="C28" s="4" t="s">
        <v>74</v>
      </c>
      <c r="D28" s="4" t="s">
        <v>118</v>
      </c>
      <c r="E28" s="4" t="s">
        <v>119</v>
      </c>
      <c r="F28" s="6">
        <v>45323</v>
      </c>
      <c r="G28" s="6">
        <v>45325</v>
      </c>
      <c r="H28" s="4">
        <v>1</v>
      </c>
      <c r="I28" s="4">
        <v>2</v>
      </c>
      <c r="J28" s="4">
        <v>2</v>
      </c>
      <c r="K28" s="4" t="s">
        <v>30</v>
      </c>
      <c r="L28" s="4">
        <v>-1114.42</v>
      </c>
      <c r="M28" s="4">
        <v>-1114.42</v>
      </c>
      <c r="N28" s="4" t="s">
        <v>120</v>
      </c>
      <c r="O28" s="4" t="s">
        <v>32</v>
      </c>
      <c r="P28" s="4" t="s">
        <v>33</v>
      </c>
      <c r="Q28" s="4">
        <v>0</v>
      </c>
      <c r="R28" s="8">
        <v>45247.0000115741</v>
      </c>
      <c r="S28" s="6">
        <v>45328</v>
      </c>
      <c r="T28" s="4" t="s">
        <v>34</v>
      </c>
      <c r="U28" s="4">
        <v>-1114.42</v>
      </c>
      <c r="V28" s="4">
        <v>0</v>
      </c>
      <c r="W28" s="4">
        <v>0</v>
      </c>
      <c r="X28" s="4" t="s">
        <v>121</v>
      </c>
      <c r="Y28" s="4" t="s">
        <v>122</v>
      </c>
    </row>
    <row r="29" s="4" customFormat="1" spans="1:25">
      <c r="A29" s="4" t="s">
        <v>133</v>
      </c>
      <c r="B29" s="4" t="s">
        <v>26</v>
      </c>
      <c r="C29" s="4" t="s">
        <v>74</v>
      </c>
      <c r="D29" s="4" t="s">
        <v>134</v>
      </c>
      <c r="E29" s="4" t="s">
        <v>135</v>
      </c>
      <c r="F29" s="6">
        <v>45322</v>
      </c>
      <c r="G29" s="6">
        <v>45325</v>
      </c>
      <c r="H29" s="4">
        <v>1</v>
      </c>
      <c r="I29" s="4">
        <v>3</v>
      </c>
      <c r="J29" s="4">
        <v>3</v>
      </c>
      <c r="K29" s="4" t="s">
        <v>30</v>
      </c>
      <c r="L29" s="4">
        <v>-3165.75</v>
      </c>
      <c r="M29" s="4">
        <v>-3165.75</v>
      </c>
      <c r="N29" s="4" t="s">
        <v>136</v>
      </c>
      <c r="O29" s="4" t="s">
        <v>32</v>
      </c>
      <c r="P29" s="4" t="s">
        <v>33</v>
      </c>
      <c r="Q29" s="4">
        <v>0</v>
      </c>
      <c r="R29" s="8">
        <v>45251</v>
      </c>
      <c r="S29" s="6">
        <v>45328</v>
      </c>
      <c r="T29" s="4" t="s">
        <v>34</v>
      </c>
      <c r="U29" s="4">
        <v>-3165.75</v>
      </c>
      <c r="V29" s="4">
        <v>0</v>
      </c>
      <c r="W29" s="4">
        <v>0</v>
      </c>
      <c r="X29" s="4" t="s">
        <v>137</v>
      </c>
      <c r="Y29" s="4" t="s">
        <v>36</v>
      </c>
    </row>
    <row r="30" s="4" customFormat="1" spans="1:25">
      <c r="A30" s="4" t="s">
        <v>154</v>
      </c>
      <c r="B30" s="4" t="s">
        <v>26</v>
      </c>
      <c r="C30" s="4" t="s">
        <v>27</v>
      </c>
      <c r="D30" s="4" t="s">
        <v>155</v>
      </c>
      <c r="E30" s="4" t="s">
        <v>156</v>
      </c>
      <c r="F30" s="6">
        <v>45324</v>
      </c>
      <c r="G30" s="6">
        <v>45325</v>
      </c>
      <c r="H30" s="4">
        <v>1</v>
      </c>
      <c r="I30" s="4">
        <v>1</v>
      </c>
      <c r="J30" s="4">
        <v>1</v>
      </c>
      <c r="K30" s="4" t="s">
        <v>30</v>
      </c>
      <c r="L30" s="4">
        <v>526.51</v>
      </c>
      <c r="M30" s="4">
        <v>526.51</v>
      </c>
      <c r="N30" s="4" t="s">
        <v>157</v>
      </c>
      <c r="O30" s="4" t="s">
        <v>32</v>
      </c>
      <c r="P30" s="4" t="s">
        <v>33</v>
      </c>
      <c r="Q30" s="4">
        <v>0</v>
      </c>
      <c r="R30" s="8">
        <v>45297</v>
      </c>
      <c r="S30" s="6">
        <v>45328</v>
      </c>
      <c r="T30" s="4" t="s">
        <v>34</v>
      </c>
      <c r="U30" s="4">
        <v>526.51</v>
      </c>
      <c r="V30" s="4">
        <v>0</v>
      </c>
      <c r="W30" s="4">
        <v>0</v>
      </c>
      <c r="X30" s="4" t="s">
        <v>158</v>
      </c>
      <c r="Y30" s="4" t="s">
        <v>36</v>
      </c>
    </row>
    <row r="31" s="4" customFormat="1" spans="1:25">
      <c r="A31" s="4" t="s">
        <v>159</v>
      </c>
      <c r="B31" s="4" t="s">
        <v>26</v>
      </c>
      <c r="C31" s="4" t="s">
        <v>27</v>
      </c>
      <c r="D31" s="4" t="s">
        <v>160</v>
      </c>
      <c r="E31" s="4" t="s">
        <v>161</v>
      </c>
      <c r="F31" s="6">
        <v>45321</v>
      </c>
      <c r="G31" s="6">
        <v>45325</v>
      </c>
      <c r="H31" s="4">
        <v>1</v>
      </c>
      <c r="I31" s="4">
        <v>4</v>
      </c>
      <c r="J31" s="4">
        <v>4</v>
      </c>
      <c r="K31" s="4" t="s">
        <v>30</v>
      </c>
      <c r="L31" s="4">
        <v>3593.22</v>
      </c>
      <c r="M31" s="4">
        <v>3593.22</v>
      </c>
      <c r="N31" s="4" t="s">
        <v>162</v>
      </c>
      <c r="O31" s="4" t="s">
        <v>32</v>
      </c>
      <c r="P31" s="4" t="s">
        <v>33</v>
      </c>
      <c r="Q31" s="4">
        <v>0</v>
      </c>
      <c r="R31" s="8">
        <v>45300</v>
      </c>
      <c r="S31" s="6">
        <v>45328</v>
      </c>
      <c r="T31" s="4" t="s">
        <v>34</v>
      </c>
      <c r="U31" s="4">
        <v>3593.22</v>
      </c>
      <c r="V31" s="4">
        <v>0</v>
      </c>
      <c r="W31" s="4">
        <v>0</v>
      </c>
      <c r="X31" s="4" t="s">
        <v>163</v>
      </c>
      <c r="Y31" s="4" t="s">
        <v>164</v>
      </c>
    </row>
    <row r="32" s="4" customFormat="1" spans="1:25">
      <c r="A32" s="4" t="s">
        <v>165</v>
      </c>
      <c r="B32" s="4" t="s">
        <v>26</v>
      </c>
      <c r="C32" s="4" t="s">
        <v>27</v>
      </c>
      <c r="D32" s="4" t="s">
        <v>160</v>
      </c>
      <c r="E32" s="4" t="s">
        <v>161</v>
      </c>
      <c r="F32" s="6">
        <v>45321</v>
      </c>
      <c r="G32" s="6">
        <v>45325</v>
      </c>
      <c r="H32" s="4">
        <v>1</v>
      </c>
      <c r="I32" s="4">
        <v>4</v>
      </c>
      <c r="J32" s="4">
        <v>4</v>
      </c>
      <c r="K32" s="4" t="s">
        <v>30</v>
      </c>
      <c r="L32" s="4">
        <v>3593.22</v>
      </c>
      <c r="M32" s="4">
        <v>3593.22</v>
      </c>
      <c r="N32" s="4" t="s">
        <v>166</v>
      </c>
      <c r="O32" s="4" t="s">
        <v>32</v>
      </c>
      <c r="P32" s="4" t="s">
        <v>33</v>
      </c>
      <c r="Q32" s="4">
        <v>0</v>
      </c>
      <c r="R32" s="8">
        <v>45300</v>
      </c>
      <c r="S32" s="6">
        <v>45328</v>
      </c>
      <c r="T32" s="4" t="s">
        <v>34</v>
      </c>
      <c r="U32" s="4">
        <v>3593.22</v>
      </c>
      <c r="V32" s="4">
        <v>0</v>
      </c>
      <c r="W32" s="4">
        <v>0</v>
      </c>
      <c r="X32" s="4" t="s">
        <v>167</v>
      </c>
      <c r="Y32" s="4" t="s">
        <v>168</v>
      </c>
    </row>
    <row r="33" s="4" customFormat="1" spans="1:25">
      <c r="A33" s="4" t="s">
        <v>169</v>
      </c>
      <c r="B33" s="4" t="s">
        <v>26</v>
      </c>
      <c r="C33" s="4" t="s">
        <v>27</v>
      </c>
      <c r="D33" s="4" t="s">
        <v>155</v>
      </c>
      <c r="E33" s="4" t="s">
        <v>156</v>
      </c>
      <c r="F33" s="6">
        <v>45324</v>
      </c>
      <c r="G33" s="6">
        <v>45325</v>
      </c>
      <c r="H33" s="4">
        <v>1</v>
      </c>
      <c r="I33" s="4">
        <v>1</v>
      </c>
      <c r="J33" s="4">
        <v>1</v>
      </c>
      <c r="K33" s="4" t="s">
        <v>30</v>
      </c>
      <c r="L33" s="4">
        <v>523.67</v>
      </c>
      <c r="M33" s="4">
        <v>523.67</v>
      </c>
      <c r="N33" s="4" t="s">
        <v>170</v>
      </c>
      <c r="O33" s="4" t="s">
        <v>32</v>
      </c>
      <c r="P33" s="4" t="s">
        <v>33</v>
      </c>
      <c r="Q33" s="4">
        <v>0</v>
      </c>
      <c r="R33" s="8">
        <v>45312</v>
      </c>
      <c r="S33" s="6">
        <v>45328</v>
      </c>
      <c r="T33" s="4" t="s">
        <v>34</v>
      </c>
      <c r="U33" s="4">
        <v>523.67</v>
      </c>
      <c r="V33" s="4">
        <v>0</v>
      </c>
      <c r="W33" s="4">
        <v>0</v>
      </c>
      <c r="X33" s="4" t="s">
        <v>171</v>
      </c>
      <c r="Y33" s="4" t="s">
        <v>36</v>
      </c>
    </row>
    <row r="34" s="4" customFormat="1" spans="1:25">
      <c r="A34" s="4" t="s">
        <v>172</v>
      </c>
      <c r="B34" s="4" t="s">
        <v>26</v>
      </c>
      <c r="C34" s="4" t="s">
        <v>27</v>
      </c>
      <c r="D34" s="4" t="s">
        <v>173</v>
      </c>
      <c r="E34" s="4" t="s">
        <v>174</v>
      </c>
      <c r="F34" s="6">
        <v>45322</v>
      </c>
      <c r="G34" s="6">
        <v>45325</v>
      </c>
      <c r="H34" s="4">
        <v>1</v>
      </c>
      <c r="I34" s="4">
        <v>3</v>
      </c>
      <c r="J34" s="4">
        <v>3</v>
      </c>
      <c r="K34" s="4" t="s">
        <v>30</v>
      </c>
      <c r="L34" s="4">
        <v>3549.76</v>
      </c>
      <c r="M34" s="4">
        <v>3549.76</v>
      </c>
      <c r="N34" s="4" t="s">
        <v>175</v>
      </c>
      <c r="O34" s="4" t="s">
        <v>32</v>
      </c>
      <c r="P34" s="4" t="s">
        <v>33</v>
      </c>
      <c r="Q34" s="4">
        <v>0</v>
      </c>
      <c r="R34" s="8">
        <v>45315</v>
      </c>
      <c r="S34" s="6">
        <v>45328</v>
      </c>
      <c r="T34" s="4" t="s">
        <v>34</v>
      </c>
      <c r="U34" s="4">
        <v>3549.76</v>
      </c>
      <c r="V34" s="4">
        <v>0</v>
      </c>
      <c r="W34" s="4">
        <v>0</v>
      </c>
      <c r="X34" s="4" t="s">
        <v>176</v>
      </c>
      <c r="Y34" s="4" t="s">
        <v>177</v>
      </c>
    </row>
    <row r="35" s="4" customFormat="1" spans="1:25">
      <c r="A35" s="4" t="s">
        <v>178</v>
      </c>
      <c r="B35" s="4" t="s">
        <v>26</v>
      </c>
      <c r="C35" s="4" t="s">
        <v>27</v>
      </c>
      <c r="D35" s="4" t="s">
        <v>179</v>
      </c>
      <c r="E35" s="4" t="s">
        <v>180</v>
      </c>
      <c r="F35" s="6">
        <v>45324</v>
      </c>
      <c r="G35" s="6">
        <v>45325</v>
      </c>
      <c r="H35" s="4">
        <v>1</v>
      </c>
      <c r="I35" s="4">
        <v>1</v>
      </c>
      <c r="J35" s="4">
        <v>1</v>
      </c>
      <c r="K35" s="4" t="s">
        <v>30</v>
      </c>
      <c r="L35" s="4">
        <v>1406.11</v>
      </c>
      <c r="M35" s="4">
        <v>1406.11</v>
      </c>
      <c r="N35" s="4" t="s">
        <v>181</v>
      </c>
      <c r="O35" s="4" t="s">
        <v>32</v>
      </c>
      <c r="P35" s="4" t="s">
        <v>33</v>
      </c>
      <c r="Q35" s="4">
        <v>0</v>
      </c>
      <c r="R35" s="8">
        <v>45278.0000115741</v>
      </c>
      <c r="S35" s="6">
        <v>45328</v>
      </c>
      <c r="T35" s="4" t="s">
        <v>34</v>
      </c>
      <c r="U35" s="4">
        <v>1406.11</v>
      </c>
      <c r="V35" s="4">
        <v>0</v>
      </c>
      <c r="W35" s="4">
        <v>0</v>
      </c>
      <c r="X35" s="4" t="s">
        <v>182</v>
      </c>
      <c r="Y35" s="4" t="s">
        <v>36</v>
      </c>
    </row>
    <row r="36" s="4" customFormat="1" spans="1:25">
      <c r="A36" s="4" t="s">
        <v>183</v>
      </c>
      <c r="B36" s="4" t="s">
        <v>26</v>
      </c>
      <c r="C36" s="4" t="s">
        <v>27</v>
      </c>
      <c r="D36" s="4" t="s">
        <v>179</v>
      </c>
      <c r="E36" s="4" t="s">
        <v>180</v>
      </c>
      <c r="F36" s="6">
        <v>45324</v>
      </c>
      <c r="G36" s="6">
        <v>45325</v>
      </c>
      <c r="H36" s="4">
        <v>1</v>
      </c>
      <c r="I36" s="4">
        <v>1</v>
      </c>
      <c r="J36" s="4">
        <v>1</v>
      </c>
      <c r="K36" s="4" t="s">
        <v>30</v>
      </c>
      <c r="L36" s="4">
        <v>1406.11</v>
      </c>
      <c r="M36" s="4">
        <v>1406.11</v>
      </c>
      <c r="N36" s="4" t="s">
        <v>184</v>
      </c>
      <c r="O36" s="4" t="s">
        <v>32</v>
      </c>
      <c r="P36" s="4" t="s">
        <v>33</v>
      </c>
      <c r="Q36" s="4">
        <v>0</v>
      </c>
      <c r="R36" s="8">
        <v>45278.0000115741</v>
      </c>
      <c r="S36" s="6">
        <v>45328</v>
      </c>
      <c r="T36" s="4" t="s">
        <v>34</v>
      </c>
      <c r="U36" s="4">
        <v>1406.11</v>
      </c>
      <c r="V36" s="4">
        <v>0</v>
      </c>
      <c r="W36" s="4">
        <v>0</v>
      </c>
      <c r="X36" s="4" t="s">
        <v>185</v>
      </c>
      <c r="Y36" s="4" t="s">
        <v>36</v>
      </c>
    </row>
    <row r="37" s="4" customFormat="1" spans="1:25">
      <c r="A37" s="4" t="s">
        <v>186</v>
      </c>
      <c r="B37" s="4" t="s">
        <v>26</v>
      </c>
      <c r="C37" s="4" t="s">
        <v>27</v>
      </c>
      <c r="D37" s="4" t="s">
        <v>187</v>
      </c>
      <c r="E37" s="4" t="s">
        <v>188</v>
      </c>
      <c r="F37" s="6">
        <v>45324</v>
      </c>
      <c r="G37" s="6">
        <v>45325</v>
      </c>
      <c r="H37" s="4">
        <v>2</v>
      </c>
      <c r="I37" s="4">
        <v>1</v>
      </c>
      <c r="J37" s="4">
        <v>2</v>
      </c>
      <c r="K37" s="4" t="s">
        <v>30</v>
      </c>
      <c r="L37" s="4">
        <v>1912.02</v>
      </c>
      <c r="M37" s="4">
        <v>1912.02</v>
      </c>
      <c r="N37" s="4" t="s">
        <v>189</v>
      </c>
      <c r="O37" s="4" t="s">
        <v>32</v>
      </c>
      <c r="P37" s="4" t="s">
        <v>33</v>
      </c>
      <c r="Q37" s="4">
        <v>0</v>
      </c>
      <c r="R37" s="8">
        <v>45312</v>
      </c>
      <c r="S37" s="6">
        <v>45328</v>
      </c>
      <c r="T37" s="4" t="s">
        <v>34</v>
      </c>
      <c r="U37" s="4">
        <v>1912.02</v>
      </c>
      <c r="V37" s="4">
        <v>0</v>
      </c>
      <c r="W37" s="4">
        <v>0</v>
      </c>
      <c r="X37" s="4" t="s">
        <v>190</v>
      </c>
      <c r="Y37" s="4" t="s">
        <v>36</v>
      </c>
    </row>
    <row r="38" s="4" customFormat="1" spans="1:25">
      <c r="A38" s="4" t="s">
        <v>191</v>
      </c>
      <c r="B38" s="4" t="s">
        <v>26</v>
      </c>
      <c r="C38" s="4" t="s">
        <v>27</v>
      </c>
      <c r="D38" s="4" t="s">
        <v>173</v>
      </c>
      <c r="E38" s="4" t="s">
        <v>174</v>
      </c>
      <c r="F38" s="6">
        <v>45324</v>
      </c>
      <c r="G38" s="6">
        <v>45325</v>
      </c>
      <c r="H38" s="4">
        <v>1</v>
      </c>
      <c r="I38" s="4">
        <v>1</v>
      </c>
      <c r="J38" s="4">
        <v>1</v>
      </c>
      <c r="K38" s="4" t="s">
        <v>30</v>
      </c>
      <c r="L38" s="4">
        <v>1223.67</v>
      </c>
      <c r="M38" s="4">
        <v>1223.67</v>
      </c>
      <c r="N38" s="4" t="s">
        <v>192</v>
      </c>
      <c r="O38" s="4" t="s">
        <v>32</v>
      </c>
      <c r="P38" s="4" t="s">
        <v>33</v>
      </c>
      <c r="Q38" s="4">
        <v>0</v>
      </c>
      <c r="R38" s="8">
        <v>45319</v>
      </c>
      <c r="S38" s="6">
        <v>45328</v>
      </c>
      <c r="T38" s="4" t="s">
        <v>34</v>
      </c>
      <c r="U38" s="4">
        <v>1223.67</v>
      </c>
      <c r="V38" s="4">
        <v>0</v>
      </c>
      <c r="W38" s="4">
        <v>0</v>
      </c>
      <c r="X38" s="4" t="s">
        <v>193</v>
      </c>
      <c r="Y38" s="4" t="s">
        <v>194</v>
      </c>
    </row>
    <row r="39" s="4" customFormat="1" spans="1:25">
      <c r="A39" s="4" t="s">
        <v>195</v>
      </c>
      <c r="B39" s="4" t="s">
        <v>26</v>
      </c>
      <c r="C39" s="4" t="s">
        <v>27</v>
      </c>
      <c r="D39" s="4" t="s">
        <v>196</v>
      </c>
      <c r="E39" s="4" t="s">
        <v>197</v>
      </c>
      <c r="F39" s="6">
        <v>45324</v>
      </c>
      <c r="G39" s="6">
        <v>45325</v>
      </c>
      <c r="H39" s="4">
        <v>1</v>
      </c>
      <c r="I39" s="4">
        <v>1</v>
      </c>
      <c r="J39" s="4">
        <v>1</v>
      </c>
      <c r="K39" s="4" t="s">
        <v>30</v>
      </c>
      <c r="L39" s="4">
        <v>559.98</v>
      </c>
      <c r="M39" s="4">
        <v>559.98</v>
      </c>
      <c r="N39" s="4" t="s">
        <v>198</v>
      </c>
      <c r="O39" s="4" t="s">
        <v>32</v>
      </c>
      <c r="P39" s="4" t="s">
        <v>33</v>
      </c>
      <c r="Q39" s="4">
        <v>0</v>
      </c>
      <c r="R39" s="8">
        <v>45320.0000115741</v>
      </c>
      <c r="S39" s="6">
        <v>45328</v>
      </c>
      <c r="T39" s="4" t="s">
        <v>34</v>
      </c>
      <c r="U39" s="4">
        <v>559.98</v>
      </c>
      <c r="V39" s="4">
        <v>0</v>
      </c>
      <c r="W39" s="4">
        <v>0</v>
      </c>
      <c r="X39" s="4" t="s">
        <v>199</v>
      </c>
      <c r="Y39" s="4" t="s">
        <v>36</v>
      </c>
    </row>
    <row r="40" s="4" customFormat="1" spans="1:25">
      <c r="A40" s="4" t="s">
        <v>200</v>
      </c>
      <c r="B40" s="4" t="s">
        <v>26</v>
      </c>
      <c r="C40" s="4" t="s">
        <v>27</v>
      </c>
      <c r="D40" s="4" t="s">
        <v>201</v>
      </c>
      <c r="E40" s="4" t="s">
        <v>202</v>
      </c>
      <c r="F40" s="6">
        <v>45324</v>
      </c>
      <c r="G40" s="6">
        <v>45325</v>
      </c>
      <c r="H40" s="4">
        <v>1</v>
      </c>
      <c r="I40" s="4">
        <v>1</v>
      </c>
      <c r="J40" s="4">
        <v>1</v>
      </c>
      <c r="K40" s="4" t="s">
        <v>30</v>
      </c>
      <c r="L40" s="4">
        <v>1724.21</v>
      </c>
      <c r="M40" s="4">
        <v>1724.21</v>
      </c>
      <c r="N40" s="4" t="s">
        <v>203</v>
      </c>
      <c r="O40" s="4" t="s">
        <v>32</v>
      </c>
      <c r="P40" s="4" t="s">
        <v>33</v>
      </c>
      <c r="Q40" s="4">
        <v>0</v>
      </c>
      <c r="R40" s="8">
        <v>45321.0000115741</v>
      </c>
      <c r="S40" s="6">
        <v>45328</v>
      </c>
      <c r="T40" s="4" t="s">
        <v>34</v>
      </c>
      <c r="U40" s="4">
        <v>1724.21</v>
      </c>
      <c r="V40" s="4">
        <v>0</v>
      </c>
      <c r="W40" s="4">
        <v>0</v>
      </c>
      <c r="X40" s="4" t="s">
        <v>204</v>
      </c>
      <c r="Y40" s="4" t="s">
        <v>205</v>
      </c>
    </row>
    <row r="41" s="4" customFormat="1" spans="1:25">
      <c r="A41" s="4" t="s">
        <v>206</v>
      </c>
      <c r="B41" s="4" t="s">
        <v>26</v>
      </c>
      <c r="C41" s="4" t="s">
        <v>207</v>
      </c>
      <c r="D41" s="4" t="s">
        <v>208</v>
      </c>
      <c r="E41" s="4" t="s">
        <v>209</v>
      </c>
      <c r="F41" s="6">
        <v>45269</v>
      </c>
      <c r="G41" s="6">
        <v>45271</v>
      </c>
      <c r="H41" s="4">
        <v>2</v>
      </c>
      <c r="I41" s="4">
        <v>2</v>
      </c>
      <c r="J41" s="4">
        <v>4</v>
      </c>
      <c r="K41" s="4" t="s">
        <v>30</v>
      </c>
      <c r="L41" s="4">
        <v>-220.82</v>
      </c>
      <c r="M41" s="4">
        <v>-220.82</v>
      </c>
      <c r="N41" s="4" t="s">
        <v>210</v>
      </c>
      <c r="O41" s="4" t="s">
        <v>32</v>
      </c>
      <c r="P41" s="4" t="s">
        <v>33</v>
      </c>
      <c r="Q41" s="4">
        <v>0</v>
      </c>
      <c r="R41" s="8">
        <v>45250.8991319444</v>
      </c>
      <c r="S41" s="6">
        <v>45328</v>
      </c>
      <c r="T41" s="4"/>
      <c r="U41" s="4">
        <v>0</v>
      </c>
      <c r="V41" s="4">
        <v>0</v>
      </c>
      <c r="W41" s="4">
        <v>0</v>
      </c>
      <c r="X41" s="4" t="s">
        <v>211</v>
      </c>
      <c r="Y41" s="4" t="s">
        <v>36</v>
      </c>
    </row>
    <row r="42" s="4" customFormat="1" spans="1:25">
      <c r="A42" s="4" t="s">
        <v>212</v>
      </c>
      <c r="B42" s="4" t="s">
        <v>26</v>
      </c>
      <c r="C42" s="4" t="s">
        <v>207</v>
      </c>
      <c r="D42" s="4" t="s">
        <v>213</v>
      </c>
      <c r="E42" s="4" t="s">
        <v>214</v>
      </c>
      <c r="F42" s="6">
        <v>45262</v>
      </c>
      <c r="G42" s="6">
        <v>45263</v>
      </c>
      <c r="H42" s="4">
        <v>2</v>
      </c>
      <c r="I42" s="4">
        <v>1</v>
      </c>
      <c r="J42" s="4">
        <v>2</v>
      </c>
      <c r="K42" s="4" t="s">
        <v>30</v>
      </c>
      <c r="L42" s="4">
        <v>-2297.86</v>
      </c>
      <c r="M42" s="4">
        <v>-2297.86</v>
      </c>
      <c r="N42" s="4" t="s">
        <v>215</v>
      </c>
      <c r="O42" s="4" t="s">
        <v>32</v>
      </c>
      <c r="P42" s="4" t="s">
        <v>33</v>
      </c>
      <c r="Q42" s="4">
        <v>0</v>
      </c>
      <c r="R42" s="8">
        <v>45251.7786805556</v>
      </c>
      <c r="S42" s="6">
        <v>45328</v>
      </c>
      <c r="T42" s="4"/>
      <c r="U42" s="4">
        <v>0</v>
      </c>
      <c r="V42" s="4">
        <v>0</v>
      </c>
      <c r="W42" s="4">
        <v>0</v>
      </c>
      <c r="X42" s="4" t="s">
        <v>216</v>
      </c>
      <c r="Y42" s="4" t="s">
        <v>217</v>
      </c>
    </row>
    <row r="43" s="4" customFormat="1" spans="1:25">
      <c r="A43" s="4" t="s">
        <v>218</v>
      </c>
      <c r="B43" s="4" t="s">
        <v>26</v>
      </c>
      <c r="C43" s="4" t="s">
        <v>207</v>
      </c>
      <c r="D43" s="4" t="s">
        <v>219</v>
      </c>
      <c r="E43" s="4" t="s">
        <v>220</v>
      </c>
      <c r="F43" s="6">
        <v>45188</v>
      </c>
      <c r="G43" s="6">
        <v>45189</v>
      </c>
      <c r="H43" s="4">
        <v>4</v>
      </c>
      <c r="I43" s="4">
        <v>1</v>
      </c>
      <c r="J43" s="4">
        <v>4</v>
      </c>
      <c r="K43" s="4" t="s">
        <v>30</v>
      </c>
      <c r="L43" s="4">
        <v>-1074.28</v>
      </c>
      <c r="M43" s="4">
        <v>-1074.28</v>
      </c>
      <c r="N43" s="4" t="s">
        <v>221</v>
      </c>
      <c r="O43" s="4" t="s">
        <v>32</v>
      </c>
      <c r="P43" s="4" t="s">
        <v>33</v>
      </c>
      <c r="Q43" s="4">
        <v>0</v>
      </c>
      <c r="R43" s="8">
        <v>45187.4860763889</v>
      </c>
      <c r="S43" s="6">
        <v>45328</v>
      </c>
      <c r="T43" s="4"/>
      <c r="U43" s="4">
        <v>0</v>
      </c>
      <c r="V43" s="4">
        <v>0</v>
      </c>
      <c r="W43" s="4">
        <v>0</v>
      </c>
      <c r="X43" s="4" t="s">
        <v>222</v>
      </c>
      <c r="Y43" s="4" t="s">
        <v>36</v>
      </c>
    </row>
    <row r="44" s="4" customFormat="1" spans="1:25">
      <c r="A44" s="4" t="s">
        <v>223</v>
      </c>
      <c r="B44" s="4" t="s">
        <v>26</v>
      </c>
      <c r="C44" s="4" t="s">
        <v>207</v>
      </c>
      <c r="D44" s="4" t="s">
        <v>224</v>
      </c>
      <c r="E44" s="4" t="s">
        <v>225</v>
      </c>
      <c r="F44" s="6">
        <v>45208</v>
      </c>
      <c r="G44" s="6">
        <v>45210</v>
      </c>
      <c r="H44" s="4">
        <v>1</v>
      </c>
      <c r="I44" s="4">
        <v>2</v>
      </c>
      <c r="J44" s="4">
        <v>2</v>
      </c>
      <c r="K44" s="4" t="s">
        <v>30</v>
      </c>
      <c r="L44" s="4">
        <v>-138.1</v>
      </c>
      <c r="M44" s="4">
        <v>-138.1</v>
      </c>
      <c r="N44" s="4" t="s">
        <v>226</v>
      </c>
      <c r="O44" s="4" t="s">
        <v>32</v>
      </c>
      <c r="P44" s="4" t="s">
        <v>33</v>
      </c>
      <c r="Q44" s="4">
        <v>0</v>
      </c>
      <c r="R44" s="8">
        <v>45187.5706481481</v>
      </c>
      <c r="S44" s="6">
        <v>45328</v>
      </c>
      <c r="T44" s="4"/>
      <c r="U44" s="4">
        <v>0</v>
      </c>
      <c r="V44" s="4">
        <v>0</v>
      </c>
      <c r="W44" s="4">
        <v>0</v>
      </c>
      <c r="X44" s="4" t="s">
        <v>227</v>
      </c>
      <c r="Y44" s="4" t="s">
        <v>228</v>
      </c>
    </row>
    <row r="45" s="4" customFormat="1" spans="1:25">
      <c r="A45" s="4" t="s">
        <v>229</v>
      </c>
      <c r="B45" s="4" t="s">
        <v>26</v>
      </c>
      <c r="C45" s="4" t="s">
        <v>207</v>
      </c>
      <c r="D45" s="4" t="s">
        <v>230</v>
      </c>
      <c r="E45" s="4" t="s">
        <v>231</v>
      </c>
      <c r="F45" s="6">
        <v>45182</v>
      </c>
      <c r="G45" s="6">
        <v>45187</v>
      </c>
      <c r="H45" s="4">
        <v>1</v>
      </c>
      <c r="I45" s="4">
        <v>5</v>
      </c>
      <c r="J45" s="4">
        <v>5</v>
      </c>
      <c r="K45" s="4" t="s">
        <v>30</v>
      </c>
      <c r="L45" s="4">
        <v>-1322.01</v>
      </c>
      <c r="M45" s="4">
        <v>-1322.01</v>
      </c>
      <c r="N45" s="4" t="s">
        <v>232</v>
      </c>
      <c r="O45" s="4" t="s">
        <v>32</v>
      </c>
      <c r="P45" s="4" t="s">
        <v>33</v>
      </c>
      <c r="Q45" s="4">
        <v>0</v>
      </c>
      <c r="R45" s="8">
        <v>45169.7766203704</v>
      </c>
      <c r="S45" s="6">
        <v>45328</v>
      </c>
      <c r="T45" s="4"/>
      <c r="U45" s="4">
        <v>0</v>
      </c>
      <c r="V45" s="4">
        <v>0</v>
      </c>
      <c r="W45" s="4">
        <v>0</v>
      </c>
      <c r="X45" s="4" t="s">
        <v>233</v>
      </c>
      <c r="Y45" s="4" t="s">
        <v>234</v>
      </c>
    </row>
    <row r="46" s="4" customFormat="1" spans="1:25">
      <c r="A46" s="4" t="s">
        <v>235</v>
      </c>
      <c r="B46" s="4" t="s">
        <v>26</v>
      </c>
      <c r="C46" s="4" t="s">
        <v>207</v>
      </c>
      <c r="D46" s="4" t="s">
        <v>236</v>
      </c>
      <c r="E46" s="4" t="s">
        <v>237</v>
      </c>
      <c r="F46" s="6">
        <v>45291</v>
      </c>
      <c r="G46" s="6">
        <v>45293</v>
      </c>
      <c r="H46" s="4">
        <v>1</v>
      </c>
      <c r="I46" s="4">
        <v>2</v>
      </c>
      <c r="J46" s="4">
        <v>2</v>
      </c>
      <c r="K46" s="4" t="s">
        <v>30</v>
      </c>
      <c r="L46" s="4">
        <v>-955.94</v>
      </c>
      <c r="M46" s="4">
        <v>-955.94</v>
      </c>
      <c r="N46" s="4" t="s">
        <v>238</v>
      </c>
      <c r="O46" s="4" t="s">
        <v>32</v>
      </c>
      <c r="P46" s="4" t="s">
        <v>33</v>
      </c>
      <c r="Q46" s="4">
        <v>0</v>
      </c>
      <c r="R46" s="8">
        <v>45243.3268402778</v>
      </c>
      <c r="S46" s="6">
        <v>45328</v>
      </c>
      <c r="T46" s="4"/>
      <c r="U46" s="4">
        <v>0</v>
      </c>
      <c r="V46" s="4">
        <v>0</v>
      </c>
      <c r="W46" s="4">
        <v>0</v>
      </c>
      <c r="X46" s="4" t="s">
        <v>239</v>
      </c>
      <c r="Y46" s="4" t="s">
        <v>36</v>
      </c>
    </row>
    <row r="47" s="4" customFormat="1" spans="1:25">
      <c r="A47" s="4" t="s">
        <v>240</v>
      </c>
      <c r="B47" s="4" t="s">
        <v>26</v>
      </c>
      <c r="C47" s="4" t="s">
        <v>207</v>
      </c>
      <c r="D47" s="4" t="s">
        <v>241</v>
      </c>
      <c r="E47" s="4" t="s">
        <v>242</v>
      </c>
      <c r="F47" s="6">
        <v>45277</v>
      </c>
      <c r="G47" s="6">
        <v>45278</v>
      </c>
      <c r="H47" s="4">
        <v>1</v>
      </c>
      <c r="I47" s="4">
        <v>1</v>
      </c>
      <c r="J47" s="4">
        <v>1</v>
      </c>
      <c r="K47" s="4" t="s">
        <v>30</v>
      </c>
      <c r="L47" s="4">
        <v>-1471.13</v>
      </c>
      <c r="M47" s="4">
        <v>-1471.13</v>
      </c>
      <c r="N47" s="4" t="s">
        <v>243</v>
      </c>
      <c r="O47" s="4" t="s">
        <v>32</v>
      </c>
      <c r="P47" s="4" t="s">
        <v>33</v>
      </c>
      <c r="Q47" s="4">
        <v>0</v>
      </c>
      <c r="R47" s="8">
        <v>45253.9267824074</v>
      </c>
      <c r="S47" s="6">
        <v>45328</v>
      </c>
      <c r="T47" s="4"/>
      <c r="U47" s="4">
        <v>0</v>
      </c>
      <c r="V47" s="4">
        <v>0</v>
      </c>
      <c r="W47" s="4">
        <v>0</v>
      </c>
      <c r="X47" s="4" t="s">
        <v>244</v>
      </c>
      <c r="Y47" s="4" t="s">
        <v>245</v>
      </c>
    </row>
    <row r="48" s="4" customFormat="1" spans="1:25">
      <c r="A48" s="4" t="s">
        <v>246</v>
      </c>
      <c r="B48" s="4" t="s">
        <v>26</v>
      </c>
      <c r="C48" s="4" t="s">
        <v>207</v>
      </c>
      <c r="D48" s="4" t="s">
        <v>247</v>
      </c>
      <c r="E48" s="4" t="s">
        <v>248</v>
      </c>
      <c r="F48" s="6">
        <v>45221</v>
      </c>
      <c r="G48" s="6">
        <v>45222</v>
      </c>
      <c r="H48" s="4">
        <v>1</v>
      </c>
      <c r="I48" s="4">
        <v>1</v>
      </c>
      <c r="J48" s="4">
        <v>1</v>
      </c>
      <c r="K48" s="4" t="s">
        <v>30</v>
      </c>
      <c r="L48" s="4">
        <v>-1237.35</v>
      </c>
      <c r="M48" s="4">
        <v>-1237.35</v>
      </c>
      <c r="N48" s="4" t="s">
        <v>249</v>
      </c>
      <c r="O48" s="4" t="s">
        <v>32</v>
      </c>
      <c r="P48" s="4" t="s">
        <v>33</v>
      </c>
      <c r="Q48" s="4">
        <v>0</v>
      </c>
      <c r="R48" s="8">
        <v>45219.7794560185</v>
      </c>
      <c r="S48" s="6">
        <v>45328</v>
      </c>
      <c r="T48" s="4"/>
      <c r="U48" s="4">
        <v>0</v>
      </c>
      <c r="V48" s="4">
        <v>0</v>
      </c>
      <c r="W48" s="4">
        <v>0</v>
      </c>
      <c r="X48" s="4" t="s">
        <v>250</v>
      </c>
      <c r="Y48" s="4" t="s">
        <v>251</v>
      </c>
    </row>
    <row r="49" s="4" customFormat="1" spans="1:25">
      <c r="A49" s="4" t="s">
        <v>252</v>
      </c>
      <c r="B49" s="4" t="s">
        <v>26</v>
      </c>
      <c r="C49" s="4" t="s">
        <v>207</v>
      </c>
      <c r="D49" s="4" t="s">
        <v>253</v>
      </c>
      <c r="E49" s="4" t="s">
        <v>254</v>
      </c>
      <c r="F49" s="6">
        <v>45157</v>
      </c>
      <c r="G49" s="6">
        <v>45158</v>
      </c>
      <c r="H49" s="4">
        <v>1</v>
      </c>
      <c r="I49" s="4">
        <v>1</v>
      </c>
      <c r="J49" s="4">
        <v>1</v>
      </c>
      <c r="K49" s="4" t="s">
        <v>30</v>
      </c>
      <c r="L49" s="4">
        <v>-1284.21</v>
      </c>
      <c r="M49" s="4">
        <v>-1284.21</v>
      </c>
      <c r="N49" s="4" t="s">
        <v>255</v>
      </c>
      <c r="O49" s="4" t="s">
        <v>32</v>
      </c>
      <c r="P49" s="4" t="s">
        <v>33</v>
      </c>
      <c r="Q49" s="4">
        <v>0</v>
      </c>
      <c r="R49" s="8">
        <v>45130.6199421296</v>
      </c>
      <c r="S49" s="6">
        <v>45328</v>
      </c>
      <c r="T49" s="4"/>
      <c r="U49" s="4">
        <v>0</v>
      </c>
      <c r="V49" s="4">
        <v>0</v>
      </c>
      <c r="W49" s="4">
        <v>0</v>
      </c>
      <c r="X49" s="4" t="s">
        <v>256</v>
      </c>
      <c r="Y49" s="4" t="s">
        <v>257</v>
      </c>
    </row>
    <row r="50" s="4" customFormat="1" spans="1:25">
      <c r="A50" s="4" t="s">
        <v>258</v>
      </c>
      <c r="B50" s="4" t="s">
        <v>26</v>
      </c>
      <c r="C50" s="4" t="s">
        <v>207</v>
      </c>
      <c r="D50" s="4" t="s">
        <v>259</v>
      </c>
      <c r="E50" s="4" t="s">
        <v>260</v>
      </c>
      <c r="F50" s="6">
        <v>45162</v>
      </c>
      <c r="G50" s="6">
        <v>45164</v>
      </c>
      <c r="H50" s="4">
        <v>1</v>
      </c>
      <c r="I50" s="4">
        <v>2</v>
      </c>
      <c r="J50" s="4">
        <v>2</v>
      </c>
      <c r="K50" s="4" t="s">
        <v>30</v>
      </c>
      <c r="L50" s="4">
        <v>-611.14</v>
      </c>
      <c r="M50" s="4">
        <v>-611.14</v>
      </c>
      <c r="N50" s="4" t="s">
        <v>261</v>
      </c>
      <c r="O50" s="4" t="s">
        <v>32</v>
      </c>
      <c r="P50" s="4" t="s">
        <v>33</v>
      </c>
      <c r="Q50" s="4">
        <v>0</v>
      </c>
      <c r="R50" s="8">
        <v>45160.9372685185</v>
      </c>
      <c r="S50" s="6">
        <v>45328</v>
      </c>
      <c r="T50" s="4"/>
      <c r="U50" s="4">
        <v>0</v>
      </c>
      <c r="V50" s="4">
        <v>0</v>
      </c>
      <c r="W50" s="4">
        <v>0</v>
      </c>
      <c r="X50" s="4" t="s">
        <v>262</v>
      </c>
      <c r="Y50" s="4" t="s">
        <v>263</v>
      </c>
    </row>
    <row r="51" s="4" customFormat="1" spans="1:25">
      <c r="A51" s="4" t="s">
        <v>264</v>
      </c>
      <c r="B51" s="4" t="s">
        <v>26</v>
      </c>
      <c r="C51" s="4" t="s">
        <v>207</v>
      </c>
      <c r="D51" s="4" t="s">
        <v>265</v>
      </c>
      <c r="E51" s="4" t="s">
        <v>266</v>
      </c>
      <c r="F51" s="6">
        <v>45246</v>
      </c>
      <c r="G51" s="6">
        <v>45249</v>
      </c>
      <c r="H51" s="4">
        <v>1</v>
      </c>
      <c r="I51" s="4">
        <v>3</v>
      </c>
      <c r="J51" s="4">
        <v>3</v>
      </c>
      <c r="K51" s="4" t="s">
        <v>30</v>
      </c>
      <c r="L51" s="4">
        <v>-141.21</v>
      </c>
      <c r="M51" s="4">
        <v>-141.21</v>
      </c>
      <c r="N51" s="4" t="s">
        <v>267</v>
      </c>
      <c r="O51" s="4" t="s">
        <v>32</v>
      </c>
      <c r="P51" s="4" t="s">
        <v>33</v>
      </c>
      <c r="Q51" s="4">
        <v>0</v>
      </c>
      <c r="R51" s="8">
        <v>45246.4952777778</v>
      </c>
      <c r="S51" s="6">
        <v>45328</v>
      </c>
      <c r="T51" s="4"/>
      <c r="U51" s="4">
        <v>0</v>
      </c>
      <c r="V51" s="4">
        <v>0</v>
      </c>
      <c r="W51" s="4">
        <v>0</v>
      </c>
      <c r="X51" s="4" t="s">
        <v>268</v>
      </c>
      <c r="Y51" s="4" t="s">
        <v>269</v>
      </c>
    </row>
    <row r="52" s="4" customFormat="1" spans="1:25">
      <c r="A52" s="4" t="s">
        <v>270</v>
      </c>
      <c r="B52" s="4" t="s">
        <v>26</v>
      </c>
      <c r="C52" s="4" t="s">
        <v>207</v>
      </c>
      <c r="D52" s="4" t="s">
        <v>271</v>
      </c>
      <c r="E52" s="4" t="s">
        <v>272</v>
      </c>
      <c r="F52" s="6">
        <v>45149</v>
      </c>
      <c r="G52" s="6">
        <v>45150</v>
      </c>
      <c r="H52" s="4">
        <v>1</v>
      </c>
      <c r="I52" s="4">
        <v>1</v>
      </c>
      <c r="J52" s="4">
        <v>1</v>
      </c>
      <c r="K52" s="4" t="s">
        <v>30</v>
      </c>
      <c r="L52" s="4">
        <v>-337.99</v>
      </c>
      <c r="M52" s="4">
        <v>-337.99</v>
      </c>
      <c r="N52" s="4" t="s">
        <v>273</v>
      </c>
      <c r="O52" s="4" t="s">
        <v>32</v>
      </c>
      <c r="P52" s="4" t="s">
        <v>33</v>
      </c>
      <c r="Q52" s="4">
        <v>0</v>
      </c>
      <c r="R52" s="8">
        <v>45148.8404282407</v>
      </c>
      <c r="S52" s="6">
        <v>45328</v>
      </c>
      <c r="T52" s="4"/>
      <c r="U52" s="4">
        <v>0</v>
      </c>
      <c r="V52" s="4">
        <v>0</v>
      </c>
      <c r="W52" s="4">
        <v>0</v>
      </c>
      <c r="X52" s="4" t="s">
        <v>274</v>
      </c>
      <c r="Y52" s="4" t="s">
        <v>275</v>
      </c>
    </row>
    <row r="53" s="4" customFormat="1" spans="1:25">
      <c r="A53" s="4" t="s">
        <v>276</v>
      </c>
      <c r="B53" s="4" t="s">
        <v>26</v>
      </c>
      <c r="C53" s="4" t="s">
        <v>207</v>
      </c>
      <c r="D53" s="4" t="s">
        <v>277</v>
      </c>
      <c r="E53" s="4" t="s">
        <v>278</v>
      </c>
      <c r="F53" s="6">
        <v>45236</v>
      </c>
      <c r="G53" s="6">
        <v>45239</v>
      </c>
      <c r="H53" s="4">
        <v>1</v>
      </c>
      <c r="I53" s="4">
        <v>3</v>
      </c>
      <c r="J53" s="4">
        <v>3</v>
      </c>
      <c r="K53" s="4" t="s">
        <v>30</v>
      </c>
      <c r="L53" s="4">
        <v>-2001.02</v>
      </c>
      <c r="M53" s="4">
        <v>-2001.02</v>
      </c>
      <c r="N53" s="4" t="s">
        <v>279</v>
      </c>
      <c r="O53" s="4" t="s">
        <v>32</v>
      </c>
      <c r="P53" s="4" t="s">
        <v>33</v>
      </c>
      <c r="Q53" s="4">
        <v>0</v>
      </c>
      <c r="R53" s="8">
        <v>45231.5737731481</v>
      </c>
      <c r="S53" s="6">
        <v>45328</v>
      </c>
      <c r="T53" s="4"/>
      <c r="U53" s="4">
        <v>0</v>
      </c>
      <c r="V53" s="4">
        <v>0</v>
      </c>
      <c r="W53" s="4">
        <v>0</v>
      </c>
      <c r="X53" s="4" t="s">
        <v>280</v>
      </c>
      <c r="Y53" s="4" t="s">
        <v>36</v>
      </c>
    </row>
    <row r="54" s="4" customFormat="1" spans="1:25">
      <c r="A54" s="4" t="s">
        <v>281</v>
      </c>
      <c r="B54" s="4" t="s">
        <v>26</v>
      </c>
      <c r="C54" s="4" t="s">
        <v>207</v>
      </c>
      <c r="D54" s="4" t="s">
        <v>282</v>
      </c>
      <c r="E54" s="4" t="s">
        <v>283</v>
      </c>
      <c r="F54" s="6">
        <v>45207</v>
      </c>
      <c r="G54" s="6">
        <v>45211</v>
      </c>
      <c r="H54" s="4">
        <v>1</v>
      </c>
      <c r="I54" s="4">
        <v>4</v>
      </c>
      <c r="J54" s="4">
        <v>4</v>
      </c>
      <c r="K54" s="4" t="s">
        <v>30</v>
      </c>
      <c r="L54" s="4">
        <v>-2572.33</v>
      </c>
      <c r="M54" s="4">
        <v>-2572.33</v>
      </c>
      <c r="N54" s="4" t="s">
        <v>284</v>
      </c>
      <c r="O54" s="4" t="s">
        <v>32</v>
      </c>
      <c r="P54" s="4" t="s">
        <v>33</v>
      </c>
      <c r="Q54" s="4">
        <v>0</v>
      </c>
      <c r="R54" s="8">
        <v>45192.2768287037</v>
      </c>
      <c r="S54" s="6">
        <v>45328</v>
      </c>
      <c r="T54" s="4"/>
      <c r="U54" s="4">
        <v>0</v>
      </c>
      <c r="V54" s="4">
        <v>0</v>
      </c>
      <c r="W54" s="4">
        <v>0</v>
      </c>
      <c r="X54" s="4" t="s">
        <v>285</v>
      </c>
      <c r="Y54" s="4" t="s">
        <v>286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59"/>
  <sheetViews>
    <sheetView tabSelected="1" workbookViewId="0">
      <selection activeCell="A56" sqref="A56:C59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287</v>
      </c>
    </row>
    <row r="2" s="4" customFormat="1" hidden="1" spans="1:9">
      <c r="A2" s="5">
        <v>999225360463154</v>
      </c>
      <c r="B2" s="6">
        <v>45322</v>
      </c>
      <c r="C2" s="6">
        <v>45325</v>
      </c>
      <c r="D2" s="4">
        <v>2057.7</v>
      </c>
      <c r="E2" s="4" t="str">
        <f>VLOOKUP(A2,HOP!A:L,12,0)</f>
        <v>2057.70</v>
      </c>
      <c r="F2" s="4" t="str">
        <f>VLOOKUP(A2,HOP!A:C,3,0)</f>
        <v>3641406</v>
      </c>
      <c r="G2" s="4">
        <f>D2-E2</f>
        <v>0</v>
      </c>
      <c r="H2" s="4" t="str">
        <f>$H$1&amp;F2</f>
        <v>，3641406</v>
      </c>
      <c r="I2" s="4" t="str">
        <f>VLOOKUP(A2,HOP!A:U,21,0)</f>
        <v>直连</v>
      </c>
    </row>
    <row r="3" s="4" customFormat="1" hidden="1" spans="1:9">
      <c r="A3" s="5">
        <v>999226145703058</v>
      </c>
      <c r="B3" s="6">
        <v>45323</v>
      </c>
      <c r="C3" s="6">
        <v>45325</v>
      </c>
      <c r="D3" s="4">
        <v>1253.88</v>
      </c>
      <c r="E3" s="4" t="str">
        <f>VLOOKUP(A3,HOP!A:L,12,0)</f>
        <v>1253.88</v>
      </c>
      <c r="F3" s="4" t="str">
        <f>VLOOKUP(A3,HOP!A:C,3,0)</f>
        <v>3805957</v>
      </c>
      <c r="G3" s="4">
        <f t="shared" ref="G3:G49" si="0">D3-E3</f>
        <v>0</v>
      </c>
      <c r="H3" s="4" t="str">
        <f t="shared" ref="H3:H49" si="1">$H$1&amp;F3</f>
        <v>，3805957</v>
      </c>
      <c r="I3" s="4" t="str">
        <f>VLOOKUP(A3,HOP!A:U,21,0)</f>
        <v>直连</v>
      </c>
    </row>
    <row r="4" s="4" customFormat="1" hidden="1" spans="1:9">
      <c r="A4" s="5">
        <v>999226343915989</v>
      </c>
      <c r="B4" s="6">
        <v>45323</v>
      </c>
      <c r="C4" s="6">
        <v>45325</v>
      </c>
      <c r="D4" s="4">
        <v>1036</v>
      </c>
      <c r="E4" s="4" t="str">
        <f>VLOOKUP(A4,HOP!A:L,12,0)</f>
        <v>1036.00</v>
      </c>
      <c r="F4" s="4" t="str">
        <f>VLOOKUP(A4,HOP!A:C,3,0)</f>
        <v>3833680</v>
      </c>
      <c r="G4" s="4">
        <f t="shared" si="0"/>
        <v>0</v>
      </c>
      <c r="H4" s="4" t="str">
        <f t="shared" si="1"/>
        <v>，3833680</v>
      </c>
      <c r="I4" s="4" t="str">
        <f>VLOOKUP(A4,HOP!A:U,21,0)</f>
        <v>直采</v>
      </c>
    </row>
    <row r="5" s="4" customFormat="1" hidden="1" spans="1:9">
      <c r="A5" s="5">
        <v>999226493438495</v>
      </c>
      <c r="B5" s="6">
        <v>45322</v>
      </c>
      <c r="C5" s="6">
        <v>45325</v>
      </c>
      <c r="D5" s="4">
        <v>2814.75</v>
      </c>
      <c r="E5" s="4" t="str">
        <f>VLOOKUP(A5,HOP!A:L,12,0)</f>
        <v>2814.75</v>
      </c>
      <c r="F5" s="4" t="str">
        <f>VLOOKUP(A5,HOP!A:C,3,0)</f>
        <v>3855367</v>
      </c>
      <c r="G5" s="4">
        <f t="shared" si="0"/>
        <v>0</v>
      </c>
      <c r="H5" s="4" t="str">
        <f t="shared" si="1"/>
        <v>，3855367</v>
      </c>
      <c r="I5" s="4" t="str">
        <f>VLOOKUP(A5,HOP!A:U,21,0)</f>
        <v>直连</v>
      </c>
    </row>
    <row r="6" s="4" customFormat="1" hidden="1" spans="1:9">
      <c r="A6" s="5">
        <v>999226836285425</v>
      </c>
      <c r="B6" s="6">
        <v>45323</v>
      </c>
      <c r="C6" s="6">
        <v>45325</v>
      </c>
      <c r="D6" s="4">
        <v>1276.92</v>
      </c>
      <c r="E6" s="4" t="str">
        <f>VLOOKUP(A6,HOP!A:L,12,0)</f>
        <v>1276.92</v>
      </c>
      <c r="F6" s="4" t="str">
        <f>VLOOKUP(A6,HOP!A:C,3,0)</f>
        <v>3946477</v>
      </c>
      <c r="G6" s="4">
        <f t="shared" si="0"/>
        <v>0</v>
      </c>
      <c r="H6" s="4" t="str">
        <f t="shared" si="1"/>
        <v>，3946477</v>
      </c>
      <c r="I6" s="4" t="str">
        <f>VLOOKUP(A6,HOP!A:U,21,0)</f>
        <v>直连</v>
      </c>
    </row>
    <row r="7" s="4" customFormat="1" hidden="1" spans="1:9">
      <c r="A7" s="5">
        <v>999227449078944</v>
      </c>
      <c r="B7" s="6">
        <v>45324</v>
      </c>
      <c r="C7" s="6">
        <v>45325</v>
      </c>
      <c r="D7" s="4">
        <v>2991.23</v>
      </c>
      <c r="E7" s="4" t="str">
        <f>VLOOKUP(A7,HOP!A:L,12,0)</f>
        <v>2991.23</v>
      </c>
      <c r="F7" s="4" t="str">
        <f>VLOOKUP(A7,HOP!A:C,3,0)</f>
        <v>4080039</v>
      </c>
      <c r="G7" s="4">
        <f t="shared" si="0"/>
        <v>0</v>
      </c>
      <c r="H7" s="4" t="str">
        <f t="shared" si="1"/>
        <v>，4080039</v>
      </c>
      <c r="I7" s="4" t="str">
        <f>VLOOKUP(A7,HOP!A:U,21,0)</f>
        <v>直连</v>
      </c>
    </row>
    <row r="8" s="4" customFormat="1" hidden="1" spans="1:9">
      <c r="A8" s="5">
        <v>999227949864781</v>
      </c>
      <c r="B8" s="6">
        <v>45323</v>
      </c>
      <c r="C8" s="6">
        <v>45325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999227981141726</v>
      </c>
      <c r="B9" s="6">
        <v>45323</v>
      </c>
      <c r="C9" s="6">
        <v>45325</v>
      </c>
      <c r="D9" s="4">
        <v>845.16</v>
      </c>
      <c r="E9" s="4" t="str">
        <f>VLOOKUP(A9,HOP!A:L,12,0)</f>
        <v>845.16</v>
      </c>
      <c r="F9" s="4" t="str">
        <f>VLOOKUP(A9,HOP!A:C,3,0)</f>
        <v>4093944</v>
      </c>
      <c r="G9" s="4">
        <f t="shared" si="0"/>
        <v>0</v>
      </c>
      <c r="H9" s="4" t="str">
        <f t="shared" si="1"/>
        <v>，4093944</v>
      </c>
      <c r="I9" s="4" t="str">
        <f>VLOOKUP(A9,HOP!A:U,21,0)</f>
        <v>直采</v>
      </c>
    </row>
    <row r="10" s="4" customFormat="1" hidden="1" spans="1:9">
      <c r="A10" s="5">
        <v>999228000484020</v>
      </c>
      <c r="B10" s="6">
        <v>45322</v>
      </c>
      <c r="C10" s="6">
        <v>45325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999228100524597</v>
      </c>
      <c r="B11" s="6">
        <v>45324</v>
      </c>
      <c r="C11" s="6">
        <v>45325</v>
      </c>
      <c r="D11" s="4">
        <v>2195.5</v>
      </c>
      <c r="E11" s="4" t="str">
        <f>VLOOKUP(A11,HOP!A:L,12,0)</f>
        <v>2195.50</v>
      </c>
      <c r="F11" s="4" t="str">
        <f>VLOOKUP(A11,HOP!A:C,3,0)</f>
        <v>4126825</v>
      </c>
      <c r="G11" s="4">
        <f t="shared" si="0"/>
        <v>0</v>
      </c>
      <c r="H11" s="4" t="str">
        <f t="shared" si="1"/>
        <v>，4126825</v>
      </c>
      <c r="I11" s="4" t="str">
        <f>VLOOKUP(A11,HOP!A:U,21,0)</f>
        <v>直连</v>
      </c>
    </row>
    <row r="12" s="4" customFormat="1" hidden="1" spans="1:9">
      <c r="A12" s="5">
        <v>999228335445043</v>
      </c>
      <c r="B12" s="6">
        <v>45324</v>
      </c>
      <c r="C12" s="6">
        <v>45325</v>
      </c>
      <c r="D12" s="4">
        <v>1184.9</v>
      </c>
      <c r="E12" s="4" t="str">
        <f>VLOOKUP(A12,HOP!A:L,12,0)</f>
        <v>1184.90</v>
      </c>
      <c r="F12" s="4" t="str">
        <f>VLOOKUP(A12,HOP!A:C,3,0)</f>
        <v>4200035</v>
      </c>
      <c r="G12" s="4">
        <f t="shared" si="0"/>
        <v>0</v>
      </c>
      <c r="H12" s="4" t="str">
        <f t="shared" si="1"/>
        <v>，4200035</v>
      </c>
      <c r="I12" s="4" t="str">
        <f>VLOOKUP(A12,HOP!A:U,21,0)</f>
        <v>直连</v>
      </c>
    </row>
    <row r="13" s="4" customFormat="1" hidden="1" spans="1:9">
      <c r="A13" s="5">
        <v>999228338283675</v>
      </c>
      <c r="B13" s="6">
        <v>45322</v>
      </c>
      <c r="C13" s="6">
        <v>45325</v>
      </c>
      <c r="D13" s="4">
        <v>5713.83</v>
      </c>
      <c r="E13" s="4" t="str">
        <f>VLOOKUP(A13,HOP!A:L,12,0)</f>
        <v>5713.83</v>
      </c>
      <c r="F13" s="4" t="str">
        <f>VLOOKUP(A13,HOP!A:C,3,0)</f>
        <v>4201862</v>
      </c>
      <c r="G13" s="4">
        <f t="shared" si="0"/>
        <v>0</v>
      </c>
      <c r="H13" s="4" t="str">
        <f t="shared" si="1"/>
        <v>，4201862</v>
      </c>
      <c r="I13" s="4" t="str">
        <f>VLOOKUP(A13,HOP!A:U,21,0)</f>
        <v>直连</v>
      </c>
    </row>
    <row r="14" s="4" customFormat="1" hidden="1" spans="1:9">
      <c r="A14" s="5">
        <v>999228348233078</v>
      </c>
      <c r="B14" s="6">
        <v>45324</v>
      </c>
      <c r="C14" s="6">
        <v>45325</v>
      </c>
      <c r="D14" s="4">
        <v>144.45</v>
      </c>
      <c r="E14" s="4" t="str">
        <f>VLOOKUP(A14,HOP!A:L,12,0)</f>
        <v>144.45</v>
      </c>
      <c r="F14" s="4" t="str">
        <f>VLOOKUP(A14,HOP!A:C,3,0)</f>
        <v>4207577</v>
      </c>
      <c r="G14" s="4">
        <f t="shared" si="0"/>
        <v>0</v>
      </c>
      <c r="H14" s="4" t="str">
        <f t="shared" si="1"/>
        <v>，4207577</v>
      </c>
      <c r="I14" s="4" t="str">
        <f>VLOOKUP(A14,HOP!A:U,21,0)</f>
        <v>直连</v>
      </c>
    </row>
    <row r="15" s="4" customFormat="1" hidden="1" spans="1:9">
      <c r="A15" s="5">
        <v>999228494632490</v>
      </c>
      <c r="B15" s="6">
        <v>45323</v>
      </c>
      <c r="C15" s="6">
        <v>45325</v>
      </c>
      <c r="D15" s="4">
        <v>418.14</v>
      </c>
      <c r="E15" s="4" t="str">
        <f>VLOOKUP(A15,HOP!A:L,12,0)</f>
        <v>418.14</v>
      </c>
      <c r="F15" s="4" t="str">
        <f>VLOOKUP(A15,HOP!A:C,3,0)</f>
        <v>4263648</v>
      </c>
      <c r="G15" s="4">
        <f t="shared" si="0"/>
        <v>0</v>
      </c>
      <c r="H15" s="4" t="str">
        <f t="shared" si="1"/>
        <v>，4263648</v>
      </c>
      <c r="I15" s="4" t="str">
        <f>VLOOKUP(A15,HOP!A:U,21,0)</f>
        <v>直连</v>
      </c>
    </row>
    <row r="16" s="4" customFormat="1" hidden="1" spans="1:9">
      <c r="A16" s="5">
        <v>999228495374264</v>
      </c>
      <c r="B16" s="6">
        <v>45322</v>
      </c>
      <c r="C16" s="6">
        <v>45325</v>
      </c>
      <c r="D16" s="4">
        <v>7217.8</v>
      </c>
      <c r="E16" s="4" t="str">
        <f>VLOOKUP(A16,HOP!A:L,12,0)</f>
        <v>7217.80</v>
      </c>
      <c r="F16" s="4" t="str">
        <f>VLOOKUP(A16,HOP!A:C,3,0)</f>
        <v>4264003</v>
      </c>
      <c r="G16" s="4">
        <f t="shared" si="0"/>
        <v>0</v>
      </c>
      <c r="H16" s="4" t="str">
        <f t="shared" si="1"/>
        <v>，4264003</v>
      </c>
      <c r="I16" s="4" t="str">
        <f>VLOOKUP(A16,HOP!A:U,21,0)</f>
        <v>直采</v>
      </c>
    </row>
    <row r="17" s="4" customFormat="1" hidden="1" spans="1:9">
      <c r="A17" s="5">
        <v>999228495691399</v>
      </c>
      <c r="B17" s="6">
        <v>45323</v>
      </c>
      <c r="C17" s="6">
        <v>45325</v>
      </c>
      <c r="D17" s="4">
        <v>418.14</v>
      </c>
      <c r="E17" s="4" t="str">
        <f>VLOOKUP(A17,HOP!A:L,12,0)</f>
        <v>418.14</v>
      </c>
      <c r="F17" s="4" t="str">
        <f>VLOOKUP(A17,HOP!A:C,3,0)</f>
        <v>4264160</v>
      </c>
      <c r="G17" s="4">
        <f t="shared" si="0"/>
        <v>0</v>
      </c>
      <c r="H17" s="4" t="str">
        <f t="shared" si="1"/>
        <v>，4264160</v>
      </c>
      <c r="I17" s="4" t="str">
        <f>VLOOKUP(A17,HOP!A:U,21,0)</f>
        <v>直连</v>
      </c>
    </row>
    <row r="18" s="4" customFormat="1" hidden="1" spans="1:9">
      <c r="A18" s="5">
        <v>999228509100651</v>
      </c>
      <c r="B18" s="6">
        <v>45323</v>
      </c>
      <c r="C18" s="6">
        <v>45325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999228509419661</v>
      </c>
      <c r="B19" s="6">
        <v>45323</v>
      </c>
      <c r="C19" s="6">
        <v>45325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hidden="1" spans="1:9">
      <c r="A20" s="5">
        <v>999228522371146</v>
      </c>
      <c r="B20" s="6">
        <v>45322</v>
      </c>
      <c r="C20" s="6">
        <v>45325</v>
      </c>
      <c r="D20" s="4">
        <v>2300.16</v>
      </c>
      <c r="E20" s="4" t="str">
        <f>VLOOKUP(A20,HOP!A:L,12,0)</f>
        <v>2300.16</v>
      </c>
      <c r="F20" s="4" t="str">
        <f>VLOOKUP(A20,HOP!A:C,3,0)</f>
        <v>4271530</v>
      </c>
      <c r="G20" s="4">
        <f t="shared" si="0"/>
        <v>0</v>
      </c>
      <c r="H20" s="4" t="str">
        <f t="shared" si="1"/>
        <v>，4271530</v>
      </c>
      <c r="I20" s="4" t="str">
        <f>VLOOKUP(A20,HOP!A:U,21,0)</f>
        <v>直连</v>
      </c>
    </row>
    <row r="21" s="4" customFormat="1" hidden="1" spans="1:9">
      <c r="A21" s="5">
        <v>999228560922875</v>
      </c>
      <c r="B21" s="6">
        <v>45322</v>
      </c>
      <c r="C21" s="6">
        <v>45325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hidden="1" spans="1:9">
      <c r="A22" s="5">
        <v>999228568028990</v>
      </c>
      <c r="B22" s="6">
        <v>45324</v>
      </c>
      <c r="C22" s="6">
        <v>45325</v>
      </c>
      <c r="D22" s="4">
        <v>737.04</v>
      </c>
      <c r="E22" s="4" t="str">
        <f>VLOOKUP(A22,HOP!A:L,12,0)</f>
        <v>737.04</v>
      </c>
      <c r="F22" s="4" t="str">
        <f>VLOOKUP(A22,HOP!A:C,3,0)</f>
        <v>4296864</v>
      </c>
      <c r="G22" s="4">
        <f t="shared" si="0"/>
        <v>0</v>
      </c>
      <c r="H22" s="4" t="str">
        <f t="shared" si="1"/>
        <v>，4296864</v>
      </c>
      <c r="I22" s="4" t="str">
        <f>VLOOKUP(A22,HOP!A:U,21,0)</f>
        <v>直连</v>
      </c>
    </row>
    <row r="23" s="4" customFormat="1" hidden="1" spans="1:9">
      <c r="A23" s="5">
        <v>999228583882420</v>
      </c>
      <c r="B23" s="6">
        <v>45320</v>
      </c>
      <c r="C23" s="6">
        <v>45325</v>
      </c>
      <c r="D23" s="4">
        <v>841.05</v>
      </c>
      <c r="E23" s="4" t="str">
        <f>VLOOKUP(A23,HOP!A:L,12,0)</f>
        <v>841.05</v>
      </c>
      <c r="F23" s="4" t="str">
        <f>VLOOKUP(A23,HOP!A:C,3,0)</f>
        <v>4303417</v>
      </c>
      <c r="G23" s="4">
        <f t="shared" si="0"/>
        <v>0</v>
      </c>
      <c r="H23" s="4" t="str">
        <f t="shared" si="1"/>
        <v>，4303417</v>
      </c>
      <c r="I23" s="4" t="str">
        <f>VLOOKUP(A23,HOP!A:U,21,0)</f>
        <v>直连</v>
      </c>
    </row>
    <row r="24" s="4" customFormat="1" hidden="1" spans="1:9">
      <c r="A24" s="5">
        <v>999228606721772</v>
      </c>
      <c r="B24" s="6">
        <v>45324</v>
      </c>
      <c r="C24" s="6">
        <v>45325</v>
      </c>
      <c r="D24" s="4">
        <v>667.83</v>
      </c>
      <c r="E24" s="4" t="str">
        <f>VLOOKUP(A24,HOP!A:L,12,0)</f>
        <v>667.83</v>
      </c>
      <c r="F24" s="4" t="str">
        <f>VLOOKUP(A24,HOP!A:C,3,0)</f>
        <v>4314438</v>
      </c>
      <c r="G24" s="4">
        <f t="shared" si="0"/>
        <v>0</v>
      </c>
      <c r="H24" s="4" t="str">
        <f t="shared" si="1"/>
        <v>，4314438</v>
      </c>
      <c r="I24" s="4" t="str">
        <f>VLOOKUP(A24,HOP!A:U,21,0)</f>
        <v>直连</v>
      </c>
    </row>
    <row r="25" s="4" customFormat="1" hidden="1" spans="1:9">
      <c r="A25" s="5">
        <v>999229500460506</v>
      </c>
      <c r="B25" s="6">
        <v>45324</v>
      </c>
      <c r="C25" s="6">
        <v>45325</v>
      </c>
      <c r="D25" s="4">
        <v>526.51</v>
      </c>
      <c r="E25" s="4" t="str">
        <f>VLOOKUP(A25,HOP!A:L,12,0)</f>
        <v>526.51</v>
      </c>
      <c r="F25" s="4" t="str">
        <f>VLOOKUP(A25,HOP!A:C,3,0)</f>
        <v>4554412</v>
      </c>
      <c r="G25" s="4">
        <f t="shared" si="0"/>
        <v>0</v>
      </c>
      <c r="H25" s="4" t="str">
        <f t="shared" si="1"/>
        <v>，4554412</v>
      </c>
      <c r="I25" s="4" t="str">
        <f>VLOOKUP(A25,HOP!A:U,21,0)</f>
        <v>直连</v>
      </c>
    </row>
    <row r="26" s="4" customFormat="1" hidden="1" spans="1:9">
      <c r="A26" s="5">
        <v>999229572193261</v>
      </c>
      <c r="B26" s="6">
        <v>45321</v>
      </c>
      <c r="C26" s="6">
        <v>45325</v>
      </c>
      <c r="D26" s="4">
        <v>3593.22</v>
      </c>
      <c r="E26" s="4" t="str">
        <f>VLOOKUP(A26,HOP!A:L,12,0)</f>
        <v>3593.22</v>
      </c>
      <c r="F26" s="4" t="str">
        <f>VLOOKUP(A26,HOP!A:C,3,0)</f>
        <v>4570948</v>
      </c>
      <c r="G26" s="4">
        <f t="shared" si="0"/>
        <v>0</v>
      </c>
      <c r="H26" s="4" t="str">
        <f t="shared" si="1"/>
        <v>，4570948</v>
      </c>
      <c r="I26" s="4" t="str">
        <f>VLOOKUP(A26,HOP!A:U,21,0)</f>
        <v>直采</v>
      </c>
    </row>
    <row r="27" s="4" customFormat="1" hidden="1" spans="1:9">
      <c r="A27" s="5">
        <v>999229572188422</v>
      </c>
      <c r="B27" s="6">
        <v>45321</v>
      </c>
      <c r="C27" s="6">
        <v>45325</v>
      </c>
      <c r="D27" s="4">
        <v>3593.22</v>
      </c>
      <c r="E27" s="4" t="str">
        <f>VLOOKUP(A27,HOP!A:L,12,0)</f>
        <v>3593.22</v>
      </c>
      <c r="F27" s="4" t="str">
        <f>VLOOKUP(A27,HOP!A:C,3,0)</f>
        <v>4570942</v>
      </c>
      <c r="G27" s="4">
        <f t="shared" si="0"/>
        <v>0</v>
      </c>
      <c r="H27" s="4" t="str">
        <f t="shared" si="1"/>
        <v>，4570942</v>
      </c>
      <c r="I27" s="4" t="str">
        <f>VLOOKUP(A27,HOP!A:U,21,0)</f>
        <v>直采</v>
      </c>
    </row>
    <row r="28" s="4" customFormat="1" hidden="1" spans="1:9">
      <c r="A28" s="5">
        <v>999229843028145</v>
      </c>
      <c r="B28" s="6">
        <v>45324</v>
      </c>
      <c r="C28" s="6">
        <v>45325</v>
      </c>
      <c r="D28" s="4">
        <v>523.67</v>
      </c>
      <c r="E28" s="4" t="str">
        <f>VLOOKUP(A28,HOP!A:L,12,0)</f>
        <v>523.67</v>
      </c>
      <c r="F28" s="4" t="str">
        <f>VLOOKUP(A28,HOP!A:C,3,0)</f>
        <v>4626144</v>
      </c>
      <c r="G28" s="4">
        <f t="shared" si="0"/>
        <v>0</v>
      </c>
      <c r="H28" s="4" t="str">
        <f t="shared" si="1"/>
        <v>，4626144</v>
      </c>
      <c r="I28" s="4" t="str">
        <f>VLOOKUP(A28,HOP!A:U,21,0)</f>
        <v>直连</v>
      </c>
    </row>
    <row r="29" s="4" customFormat="1" hidden="1" spans="1:9">
      <c r="A29" s="5">
        <v>999229919791022</v>
      </c>
      <c r="B29" s="6">
        <v>45322</v>
      </c>
      <c r="C29" s="6">
        <v>45325</v>
      </c>
      <c r="D29" s="4">
        <v>3549.76</v>
      </c>
      <c r="E29" s="4" t="str">
        <f>VLOOKUP(A29,HOP!A:L,12,0)</f>
        <v>3549.76</v>
      </c>
      <c r="F29" s="4" t="str">
        <f>VLOOKUP(A29,HOP!A:C,3,0)</f>
        <v>4641610</v>
      </c>
      <c r="G29" s="4">
        <f t="shared" si="0"/>
        <v>0</v>
      </c>
      <c r="H29" s="4" t="str">
        <f t="shared" si="1"/>
        <v>，4641610</v>
      </c>
      <c r="I29" s="4" t="str">
        <f>VLOOKUP(A29,HOP!A:U,21,0)</f>
        <v>直采</v>
      </c>
    </row>
    <row r="30" s="4" customFormat="1" hidden="1" spans="1:9">
      <c r="A30" s="5">
        <v>999229400090244</v>
      </c>
      <c r="B30" s="6">
        <v>45324</v>
      </c>
      <c r="C30" s="6">
        <v>45325</v>
      </c>
      <c r="D30" s="4">
        <v>1406.11</v>
      </c>
      <c r="E30" s="4" t="str">
        <f>VLOOKUP(A30,HOP!A:L,12,0)</f>
        <v>1406.11</v>
      </c>
      <c r="F30" s="4" t="str">
        <f>VLOOKUP(A30,HOP!A:C,3,0)</f>
        <v>4453867</v>
      </c>
      <c r="G30" s="4">
        <f t="shared" si="0"/>
        <v>0</v>
      </c>
      <c r="H30" s="4" t="str">
        <f t="shared" si="1"/>
        <v>，4453867</v>
      </c>
      <c r="I30" s="4" t="str">
        <f>VLOOKUP(A30,HOP!A:U,21,0)</f>
        <v>直连</v>
      </c>
    </row>
    <row r="31" s="4" customFormat="1" hidden="1" spans="1:9">
      <c r="A31" s="5">
        <v>999229400090819</v>
      </c>
      <c r="B31" s="6">
        <v>45324</v>
      </c>
      <c r="C31" s="6">
        <v>45325</v>
      </c>
      <c r="D31" s="4">
        <v>1406.11</v>
      </c>
      <c r="E31" s="4" t="str">
        <f>VLOOKUP(A31,HOP!A:L,12,0)</f>
        <v>1406.11</v>
      </c>
      <c r="F31" s="4" t="str">
        <f>VLOOKUP(A31,HOP!A:C,3,0)</f>
        <v>4453868</v>
      </c>
      <c r="G31" s="4">
        <f t="shared" si="0"/>
        <v>0</v>
      </c>
      <c r="H31" s="4" t="str">
        <f t="shared" si="1"/>
        <v>，4453868</v>
      </c>
      <c r="I31" s="4" t="str">
        <f>VLOOKUP(A31,HOP!A:U,21,0)</f>
        <v>直连</v>
      </c>
    </row>
    <row r="32" s="4" customFormat="1" hidden="1" spans="1:9">
      <c r="A32" s="5">
        <v>999229846082392</v>
      </c>
      <c r="B32" s="6">
        <v>45324</v>
      </c>
      <c r="C32" s="6">
        <v>45325</v>
      </c>
      <c r="D32" s="4">
        <v>1912.02</v>
      </c>
      <c r="E32" s="4" t="str">
        <f>VLOOKUP(A32,HOP!A:L,12,0)</f>
        <v>1912.02</v>
      </c>
      <c r="F32" s="4" t="str">
        <f>VLOOKUP(A32,HOP!A:C,3,0)</f>
        <v>4627249</v>
      </c>
      <c r="G32" s="4">
        <f t="shared" si="0"/>
        <v>0</v>
      </c>
      <c r="H32" s="4" t="str">
        <f t="shared" si="1"/>
        <v>，4627249</v>
      </c>
      <c r="I32" s="4" t="str">
        <f>VLOOKUP(A32,HOP!A:U,21,0)</f>
        <v>直连</v>
      </c>
    </row>
    <row r="33" s="4" customFormat="1" hidden="1" spans="1:9">
      <c r="A33" s="5">
        <v>999230001969621</v>
      </c>
      <c r="B33" s="6">
        <v>45324</v>
      </c>
      <c r="C33" s="6">
        <v>45325</v>
      </c>
      <c r="D33" s="4">
        <v>1223.67</v>
      </c>
      <c r="E33" s="4" t="str">
        <f>VLOOKUP(A33,HOP!A:L,12,0)</f>
        <v>1223.67</v>
      </c>
      <c r="F33" s="4" t="str">
        <f>VLOOKUP(A33,HOP!A:C,3,0)</f>
        <v>4655199</v>
      </c>
      <c r="G33" s="4">
        <f t="shared" si="0"/>
        <v>0</v>
      </c>
      <c r="H33" s="4" t="str">
        <f t="shared" si="1"/>
        <v>，4655199</v>
      </c>
      <c r="I33" s="4" t="str">
        <f>VLOOKUP(A33,HOP!A:U,21,0)</f>
        <v>直采</v>
      </c>
    </row>
    <row r="34" s="4" customFormat="1" hidden="1" spans="1:9">
      <c r="A34" s="5">
        <v>999230020723342</v>
      </c>
      <c r="B34" s="6">
        <v>45324</v>
      </c>
      <c r="C34" s="6">
        <v>45325</v>
      </c>
      <c r="D34" s="4">
        <v>559.98</v>
      </c>
      <c r="E34" s="4" t="str">
        <f>VLOOKUP(A34,HOP!A:L,12,0)</f>
        <v>559.98</v>
      </c>
      <c r="F34" s="4" t="str">
        <f>VLOOKUP(A34,HOP!A:C,3,0)</f>
        <v>4661256</v>
      </c>
      <c r="G34" s="4">
        <f t="shared" si="0"/>
        <v>0</v>
      </c>
      <c r="H34" s="4" t="str">
        <f t="shared" si="1"/>
        <v>，4661256</v>
      </c>
      <c r="I34" s="4" t="str">
        <f>VLOOKUP(A34,HOP!A:U,21,0)</f>
        <v>直连</v>
      </c>
    </row>
    <row r="35" s="4" customFormat="1" hidden="1" spans="1:9">
      <c r="A35" s="5">
        <v>999230032732046</v>
      </c>
      <c r="B35" s="6">
        <v>45324</v>
      </c>
      <c r="C35" s="6">
        <v>45325</v>
      </c>
      <c r="D35" s="4">
        <v>1724.21</v>
      </c>
      <c r="E35" s="4" t="str">
        <f>VLOOKUP(A35,HOP!A:L,12,0)</f>
        <v>1724.21</v>
      </c>
      <c r="F35" s="4" t="str">
        <f>VLOOKUP(A35,HOP!A:C,3,0)</f>
        <v>4664995</v>
      </c>
      <c r="G35" s="4">
        <f t="shared" si="0"/>
        <v>0</v>
      </c>
      <c r="H35" s="4" t="str">
        <f t="shared" si="1"/>
        <v>，4664995</v>
      </c>
      <c r="I35" s="4" t="str">
        <f>VLOOKUP(A35,HOP!A:U,21,0)</f>
        <v>直采</v>
      </c>
    </row>
    <row r="36" s="4" customFormat="1" spans="1:10">
      <c r="A36" s="5">
        <v>999228558932725</v>
      </c>
      <c r="B36" s="6">
        <v>45269</v>
      </c>
      <c r="C36" s="6">
        <v>45271</v>
      </c>
      <c r="D36" s="4">
        <v>-220.82</v>
      </c>
      <c r="E36" s="4" t="e">
        <f>VLOOKUP(A36,HOP!A:L,12,0)</f>
        <v>#N/A</v>
      </c>
      <c r="F36" s="7">
        <v>4292046</v>
      </c>
      <c r="G36" s="4" t="e">
        <f t="shared" si="0"/>
        <v>#N/A</v>
      </c>
      <c r="H36" s="4" t="str">
        <f t="shared" si="1"/>
        <v>，4292046</v>
      </c>
      <c r="I36" s="4" t="s">
        <v>288</v>
      </c>
      <c r="J36" s="4" t="s">
        <v>289</v>
      </c>
    </row>
    <row r="37" s="4" customFormat="1" spans="1:10">
      <c r="A37" s="5">
        <v>999228571079305</v>
      </c>
      <c r="B37" s="6">
        <v>45262</v>
      </c>
      <c r="C37" s="6">
        <v>45263</v>
      </c>
      <c r="D37" s="4">
        <v>-2297.86</v>
      </c>
      <c r="E37" s="4" t="e">
        <f>VLOOKUP(A37,HOP!A:L,12,0)</f>
        <v>#N/A</v>
      </c>
      <c r="F37" s="7">
        <v>4298161</v>
      </c>
      <c r="G37" s="4" t="e">
        <f t="shared" si="0"/>
        <v>#N/A</v>
      </c>
      <c r="H37" s="4" t="str">
        <f t="shared" si="1"/>
        <v>，4298161</v>
      </c>
      <c r="I37" s="4" t="s">
        <v>288</v>
      </c>
      <c r="J37" s="4" t="s">
        <v>290</v>
      </c>
    </row>
    <row r="38" s="4" customFormat="1" spans="1:10">
      <c r="A38" s="5">
        <v>999226840643176</v>
      </c>
      <c r="B38" s="6">
        <v>45188</v>
      </c>
      <c r="C38" s="6">
        <v>45189</v>
      </c>
      <c r="D38" s="4">
        <v>-1074.28</v>
      </c>
      <c r="E38" s="4" t="e">
        <f>VLOOKUP(A38,HOP!A:L,12,0)</f>
        <v>#N/A</v>
      </c>
      <c r="F38" s="7">
        <v>3948381</v>
      </c>
      <c r="G38" s="4" t="e">
        <f t="shared" si="0"/>
        <v>#N/A</v>
      </c>
      <c r="H38" s="4" t="str">
        <f t="shared" si="1"/>
        <v>，3948381</v>
      </c>
      <c r="I38" s="4" t="s">
        <v>288</v>
      </c>
      <c r="J38" s="4" t="s">
        <v>291</v>
      </c>
    </row>
    <row r="39" s="4" customFormat="1" spans="1:10">
      <c r="A39" s="5">
        <v>999226841811422</v>
      </c>
      <c r="B39" s="6">
        <v>45208</v>
      </c>
      <c r="C39" s="6">
        <v>45210</v>
      </c>
      <c r="D39" s="4">
        <v>-138.1</v>
      </c>
      <c r="E39" s="4" t="e">
        <f>VLOOKUP(A39,HOP!A:L,12,0)</f>
        <v>#N/A</v>
      </c>
      <c r="F39" s="4">
        <v>3948965</v>
      </c>
      <c r="G39" s="4" t="e">
        <f t="shared" si="0"/>
        <v>#N/A</v>
      </c>
      <c r="H39" s="4" t="str">
        <f t="shared" si="1"/>
        <v>，3948965</v>
      </c>
      <c r="I39" s="4" t="s">
        <v>288</v>
      </c>
      <c r="J39" s="4" t="s">
        <v>292</v>
      </c>
    </row>
    <row r="40" s="4" customFormat="1" spans="1:10">
      <c r="A40" s="5">
        <v>999226500549457</v>
      </c>
      <c r="B40" s="6">
        <v>45182</v>
      </c>
      <c r="C40" s="6">
        <v>45187</v>
      </c>
      <c r="D40" s="4">
        <v>-1322.01</v>
      </c>
      <c r="E40" s="4" t="e">
        <f>VLOOKUP(A40,HOP!A:L,12,0)</f>
        <v>#N/A</v>
      </c>
      <c r="F40" s="7">
        <v>3864115</v>
      </c>
      <c r="G40" s="4" t="e">
        <f t="shared" si="0"/>
        <v>#N/A</v>
      </c>
      <c r="H40" s="4" t="str">
        <f t="shared" si="1"/>
        <v>，3864115</v>
      </c>
      <c r="I40" s="4" t="s">
        <v>288</v>
      </c>
      <c r="J40" s="4" t="s">
        <v>293</v>
      </c>
    </row>
    <row r="41" s="4" customFormat="1" spans="1:10">
      <c r="A41" s="5">
        <v>999228443438325</v>
      </c>
      <c r="B41" s="6">
        <v>45291</v>
      </c>
      <c r="C41" s="6">
        <v>45293</v>
      </c>
      <c r="D41" s="4">
        <v>-955.94</v>
      </c>
      <c r="E41" s="4" t="e">
        <f>VLOOKUP(A41,HOP!A:L,12,0)</f>
        <v>#N/A</v>
      </c>
      <c r="F41" s="7">
        <v>4245060</v>
      </c>
      <c r="G41" s="4" t="e">
        <f t="shared" si="0"/>
        <v>#N/A</v>
      </c>
      <c r="H41" s="4" t="str">
        <f t="shared" si="1"/>
        <v>，4245060</v>
      </c>
      <c r="I41" s="4" t="s">
        <v>288</v>
      </c>
      <c r="J41" s="4" t="s">
        <v>294</v>
      </c>
    </row>
    <row r="42" s="4" customFormat="1" spans="1:10">
      <c r="A42" s="5">
        <v>999228604221061</v>
      </c>
      <c r="B42" s="6">
        <v>45277</v>
      </c>
      <c r="C42" s="6">
        <v>45278</v>
      </c>
      <c r="D42" s="4">
        <v>-1471.13</v>
      </c>
      <c r="E42" s="4" t="e">
        <f>VLOOKUP(A42,HOP!A:L,12,0)</f>
        <v>#N/A</v>
      </c>
      <c r="F42" s="7">
        <v>4312856</v>
      </c>
      <c r="G42" s="4" t="e">
        <f t="shared" si="0"/>
        <v>#N/A</v>
      </c>
      <c r="H42" s="4" t="str">
        <f t="shared" si="1"/>
        <v>，4312856</v>
      </c>
      <c r="I42" s="4" t="s">
        <v>288</v>
      </c>
      <c r="J42" s="4" t="s">
        <v>295</v>
      </c>
    </row>
    <row r="43" s="4" customFormat="1" spans="1:10">
      <c r="A43" s="5">
        <v>999228011436299</v>
      </c>
      <c r="B43" s="6">
        <v>45221</v>
      </c>
      <c r="C43" s="6">
        <v>45222</v>
      </c>
      <c r="D43" s="4">
        <v>-1237.35</v>
      </c>
      <c r="E43" s="4" t="e">
        <f>VLOOKUP(A43,HOP!A:L,12,0)</f>
        <v>#N/A</v>
      </c>
      <c r="F43" s="7">
        <v>4103083</v>
      </c>
      <c r="G43" s="4" t="e">
        <f t="shared" si="0"/>
        <v>#N/A</v>
      </c>
      <c r="H43" s="4" t="str">
        <f t="shared" si="1"/>
        <v>，4103083</v>
      </c>
      <c r="I43" s="4" t="s">
        <v>288</v>
      </c>
      <c r="J43" s="4" t="s">
        <v>296</v>
      </c>
    </row>
    <row r="44" s="4" customFormat="1" spans="1:10">
      <c r="A44" s="5">
        <v>999225532214084</v>
      </c>
      <c r="B44" s="6">
        <v>45157</v>
      </c>
      <c r="C44" s="6">
        <v>45158</v>
      </c>
      <c r="D44" s="4">
        <v>-1284.21</v>
      </c>
      <c r="E44" s="4" t="e">
        <f>VLOOKUP(A44,HOP!A:L,12,0)</f>
        <v>#N/A</v>
      </c>
      <c r="F44" s="4">
        <v>3673856</v>
      </c>
      <c r="G44" s="4" t="e">
        <f t="shared" si="0"/>
        <v>#N/A</v>
      </c>
      <c r="H44" s="4" t="str">
        <f t="shared" si="1"/>
        <v>，3673856</v>
      </c>
      <c r="I44" s="4" t="s">
        <v>288</v>
      </c>
      <c r="J44" s="4" t="s">
        <v>297</v>
      </c>
    </row>
    <row r="45" s="4" customFormat="1" spans="1:11">
      <c r="A45" s="5">
        <v>999226271470736</v>
      </c>
      <c r="B45" s="6">
        <v>45162</v>
      </c>
      <c r="C45" s="6">
        <v>45164</v>
      </c>
      <c r="D45" s="4">
        <v>-611.14</v>
      </c>
      <c r="E45" s="4" t="e">
        <f>VLOOKUP(A45,HOP!A:L,12,0)</f>
        <v>#N/A</v>
      </c>
      <c r="F45" s="7">
        <v>3821385</v>
      </c>
      <c r="G45" s="4" t="e">
        <f t="shared" si="0"/>
        <v>#N/A</v>
      </c>
      <c r="H45" s="4" t="str">
        <f t="shared" si="1"/>
        <v>，3821385</v>
      </c>
      <c r="I45" s="4" t="s">
        <v>288</v>
      </c>
      <c r="J45" s="4" t="s">
        <v>298</v>
      </c>
      <c r="K45" s="4" t="s">
        <v>299</v>
      </c>
    </row>
    <row r="46" s="4" customFormat="1" spans="1:10">
      <c r="A46" s="5">
        <v>999228496958680</v>
      </c>
      <c r="B46" s="6">
        <v>45246</v>
      </c>
      <c r="C46" s="6">
        <v>45249</v>
      </c>
      <c r="D46" s="4">
        <v>-141.21</v>
      </c>
      <c r="E46" s="4" t="e">
        <f>VLOOKUP(A46,HOP!A:L,12,0)</f>
        <v>#N/A</v>
      </c>
      <c r="F46" s="7">
        <v>4264633</v>
      </c>
      <c r="G46" s="4" t="e">
        <f t="shared" si="0"/>
        <v>#N/A</v>
      </c>
      <c r="H46" s="4" t="str">
        <f t="shared" si="1"/>
        <v>，4264633</v>
      </c>
      <c r="I46" s="4" t="s">
        <v>288</v>
      </c>
      <c r="J46" s="4" t="s">
        <v>300</v>
      </c>
    </row>
    <row r="47" s="4" customFormat="1" spans="1:10">
      <c r="A47" s="5">
        <v>999225956187834</v>
      </c>
      <c r="B47" s="6">
        <v>45149</v>
      </c>
      <c r="C47" s="6">
        <v>45150</v>
      </c>
      <c r="D47" s="4">
        <v>-337.99</v>
      </c>
      <c r="E47" s="4" t="e">
        <f>VLOOKUP(A47,HOP!A:L,12,0)</f>
        <v>#N/A</v>
      </c>
      <c r="F47" s="7">
        <v>3762609</v>
      </c>
      <c r="G47" s="4" t="e">
        <f t="shared" si="0"/>
        <v>#N/A</v>
      </c>
      <c r="H47" s="4" t="str">
        <f t="shared" si="1"/>
        <v>，3762609</v>
      </c>
      <c r="I47" s="4" t="s">
        <v>288</v>
      </c>
      <c r="J47" s="4" t="s">
        <v>301</v>
      </c>
    </row>
    <row r="48" s="4" customFormat="1" spans="1:10">
      <c r="A48" s="5">
        <v>999228267552522</v>
      </c>
      <c r="B48" s="6">
        <v>45236</v>
      </c>
      <c r="C48" s="6">
        <v>45239</v>
      </c>
      <c r="D48" s="4">
        <v>-2001.02</v>
      </c>
      <c r="E48" s="4" t="e">
        <f>VLOOKUP(A48,HOP!A:L,12,0)</f>
        <v>#N/A</v>
      </c>
      <c r="F48" s="7">
        <v>4169231</v>
      </c>
      <c r="G48" s="4" t="e">
        <f t="shared" si="0"/>
        <v>#N/A</v>
      </c>
      <c r="H48" s="4" t="str">
        <f t="shared" si="1"/>
        <v>，4169231</v>
      </c>
      <c r="I48" s="4" t="s">
        <v>288</v>
      </c>
      <c r="J48" s="4" t="s">
        <v>302</v>
      </c>
    </row>
    <row r="49" s="4" customFormat="1" spans="1:12">
      <c r="A49" s="5">
        <v>999226922872826</v>
      </c>
      <c r="B49" s="6">
        <v>45207</v>
      </c>
      <c r="C49" s="6">
        <v>45211</v>
      </c>
      <c r="D49" s="4">
        <v>-2572.33</v>
      </c>
      <c r="E49" s="4" t="e">
        <f>VLOOKUP(A49,HOP!A:L,12,0)</f>
        <v>#N/A</v>
      </c>
      <c r="F49" s="7">
        <v>3973346</v>
      </c>
      <c r="G49" s="4" t="e">
        <f t="shared" si="0"/>
        <v>#N/A</v>
      </c>
      <c r="H49" s="4" t="str">
        <f t="shared" si="1"/>
        <v>，3973346</v>
      </c>
      <c r="I49" s="4" t="s">
        <v>288</v>
      </c>
      <c r="J49" s="4" t="s">
        <v>303</v>
      </c>
      <c r="L49" s="4" t="s">
        <v>304</v>
      </c>
    </row>
    <row r="52" spans="4:4">
      <c r="D52" s="4">
        <f>SUM(D2:D51)</f>
        <v>38467.57</v>
      </c>
    </row>
    <row r="54" spans="4:4">
      <c r="D54" s="4" t="s">
        <v>305</v>
      </c>
    </row>
    <row r="56" spans="1:3">
      <c r="A56" s="4" t="s">
        <v>306</v>
      </c>
      <c r="C56" s="4">
        <v>22783.04</v>
      </c>
    </row>
    <row r="57" spans="1:3">
      <c r="A57" s="4" t="s">
        <v>307</v>
      </c>
      <c r="C57" s="4">
        <v>15727.99</v>
      </c>
    </row>
    <row r="58" spans="1:3">
      <c r="A58" s="4" t="s">
        <v>308</v>
      </c>
      <c r="C58" s="4">
        <v>-43.46</v>
      </c>
    </row>
    <row r="59" spans="1:3">
      <c r="A59" s="4" t="s">
        <v>309</v>
      </c>
      <c r="C59" s="4">
        <f>SUBTOTAL(9,C56:C58)</f>
        <v>38467.57</v>
      </c>
    </row>
  </sheetData>
  <autoFilter ref="A1:XFD56">
    <filterColumn colId="3">
      <filters blank="1">
        <filter val="526.51"/>
        <filter val="-220.82"/>
        <filter val="1912.02"/>
        <filter val="-1471.13"/>
        <filter val="5713.83"/>
        <filter val="418.14"/>
        <filter val="845.16"/>
        <filter val="559.98"/>
        <filter val="1253.88"/>
        <filter val="-138.1"/>
        <filter val="-1284.21"/>
        <filter val="38467.57 HKD"/>
        <filter val="2195.5"/>
        <filter val="2814.75"/>
        <filter val="3549.76"/>
        <filter val="2057.7"/>
        <filter val="523.67"/>
        <filter val="7217.8"/>
        <filter val="-1074.28"/>
        <filter val="1184.9"/>
        <filter val="-141.21"/>
        <filter val="1724.21"/>
        <filter val="3593.22"/>
        <filter val="-2572.33"/>
        <filter val="2991.23"/>
        <filter val="-1237.35"/>
        <filter val="1036"/>
        <filter val="1223.67"/>
        <filter val="38467.57"/>
        <filter val="-1322.01"/>
        <filter val="1406.11"/>
        <filter val="1276.92"/>
        <filter val="-2001.02"/>
        <filter val="667.83"/>
        <filter val="-611.14"/>
        <filter val="-955.94"/>
        <filter val="737.04"/>
        <filter val="144.45"/>
        <filter val="841.05"/>
        <filter val="-2297.86"/>
        <filter val="2300.16"/>
        <filter val="-337.99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310</v>
      </c>
      <c r="B1" s="2" t="s">
        <v>311</v>
      </c>
      <c r="C1" s="2" t="s">
        <v>312</v>
      </c>
      <c r="D1" s="2" t="s">
        <v>313</v>
      </c>
      <c r="E1" s="2" t="s">
        <v>13</v>
      </c>
      <c r="F1" s="2" t="s">
        <v>5</v>
      </c>
      <c r="G1" s="2" t="s">
        <v>6</v>
      </c>
      <c r="H1" s="2" t="s">
        <v>314</v>
      </c>
      <c r="I1" s="2" t="s">
        <v>315</v>
      </c>
      <c r="J1" s="2" t="s">
        <v>316</v>
      </c>
      <c r="K1" s="2" t="s">
        <v>317</v>
      </c>
      <c r="L1" s="2" t="s">
        <v>318</v>
      </c>
      <c r="M1" s="2" t="s">
        <v>319</v>
      </c>
      <c r="N1" s="2" t="s">
        <v>320</v>
      </c>
      <c r="O1" s="2" t="s">
        <v>321</v>
      </c>
      <c r="P1" s="2" t="s">
        <v>322</v>
      </c>
      <c r="Q1" s="2" t="s">
        <v>323</v>
      </c>
      <c r="R1" s="2" t="s">
        <v>324</v>
      </c>
      <c r="S1" s="2" t="s">
        <v>325</v>
      </c>
      <c r="T1" s="2" t="s">
        <v>326</v>
      </c>
      <c r="U1" s="2" t="s">
        <v>327</v>
      </c>
      <c r="V1" s="2" t="s">
        <v>328</v>
      </c>
    </row>
    <row r="2" s="1" customFormat="1" spans="1:22">
      <c r="A2" s="3">
        <v>999225360463154</v>
      </c>
      <c r="B2" s="1" t="s">
        <v>329</v>
      </c>
      <c r="C2" s="1" t="s">
        <v>330</v>
      </c>
      <c r="D2" s="1" t="s">
        <v>331</v>
      </c>
      <c r="E2" s="1" t="s">
        <v>332</v>
      </c>
      <c r="F2" s="1" t="s">
        <v>333</v>
      </c>
      <c r="G2" s="1" t="s">
        <v>334</v>
      </c>
      <c r="H2" s="1" t="s">
        <v>335</v>
      </c>
      <c r="I2" s="1" t="s">
        <v>336</v>
      </c>
      <c r="J2" s="1" t="s">
        <v>30</v>
      </c>
      <c r="K2" s="1" t="s">
        <v>337</v>
      </c>
      <c r="L2" s="1" t="s">
        <v>337</v>
      </c>
      <c r="M2" s="1" t="s">
        <v>338</v>
      </c>
      <c r="N2" s="1" t="s">
        <v>338</v>
      </c>
      <c r="O2" s="1" t="s">
        <v>339</v>
      </c>
      <c r="P2" s="1" t="s">
        <v>340</v>
      </c>
      <c r="Q2" s="1" t="s">
        <v>341</v>
      </c>
      <c r="R2" s="1" t="s">
        <v>342</v>
      </c>
      <c r="S2" s="1" t="s">
        <v>343</v>
      </c>
      <c r="T2" s="1" t="s">
        <v>344</v>
      </c>
      <c r="U2" s="1" t="s">
        <v>288</v>
      </c>
      <c r="V2" s="1" t="s">
        <v>345</v>
      </c>
    </row>
    <row r="3" s="1" customFormat="1" spans="1:22">
      <c r="A3" s="3">
        <v>999226145703058</v>
      </c>
      <c r="B3" s="1" t="s">
        <v>346</v>
      </c>
      <c r="C3" s="1" t="s">
        <v>347</v>
      </c>
      <c r="D3" s="1" t="s">
        <v>348</v>
      </c>
      <c r="E3" s="1" t="s">
        <v>349</v>
      </c>
      <c r="F3" s="1" t="s">
        <v>350</v>
      </c>
      <c r="G3" s="1" t="s">
        <v>334</v>
      </c>
      <c r="H3" s="1" t="s">
        <v>335</v>
      </c>
      <c r="I3" s="1" t="s">
        <v>351</v>
      </c>
      <c r="J3" s="1" t="s">
        <v>30</v>
      </c>
      <c r="K3" s="1" t="s">
        <v>352</v>
      </c>
      <c r="L3" s="1" t="s">
        <v>352</v>
      </c>
      <c r="M3" s="1" t="s">
        <v>338</v>
      </c>
      <c r="N3" s="1" t="s">
        <v>338</v>
      </c>
      <c r="O3" s="1" t="s">
        <v>339</v>
      </c>
      <c r="P3" s="1" t="s">
        <v>340</v>
      </c>
      <c r="Q3" s="1" t="s">
        <v>341</v>
      </c>
      <c r="R3" s="1" t="s">
        <v>353</v>
      </c>
      <c r="S3" s="1" t="s">
        <v>343</v>
      </c>
      <c r="T3" s="1" t="s">
        <v>344</v>
      </c>
      <c r="U3" s="1" t="s">
        <v>288</v>
      </c>
      <c r="V3" s="1" t="s">
        <v>354</v>
      </c>
    </row>
    <row r="4" s="1" customFormat="1" spans="1:22">
      <c r="A4" s="3">
        <v>999226343915989</v>
      </c>
      <c r="B4" s="1" t="s">
        <v>355</v>
      </c>
      <c r="C4" s="1" t="s">
        <v>356</v>
      </c>
      <c r="D4" s="1" t="s">
        <v>357</v>
      </c>
      <c r="E4" s="1" t="s">
        <v>358</v>
      </c>
      <c r="F4" s="1" t="s">
        <v>350</v>
      </c>
      <c r="G4" s="1" t="s">
        <v>334</v>
      </c>
      <c r="H4" s="1" t="s">
        <v>335</v>
      </c>
      <c r="I4" s="1" t="s">
        <v>359</v>
      </c>
      <c r="J4" s="1" t="s">
        <v>30</v>
      </c>
      <c r="K4" s="1" t="s">
        <v>360</v>
      </c>
      <c r="L4" s="1" t="s">
        <v>360</v>
      </c>
      <c r="M4" s="1" t="s">
        <v>338</v>
      </c>
      <c r="N4" s="1" t="s">
        <v>338</v>
      </c>
      <c r="O4" s="1" t="s">
        <v>339</v>
      </c>
      <c r="P4" s="1" t="s">
        <v>340</v>
      </c>
      <c r="Q4" s="1" t="s">
        <v>341</v>
      </c>
      <c r="R4" s="1" t="s">
        <v>361</v>
      </c>
      <c r="S4" s="1" t="s">
        <v>343</v>
      </c>
      <c r="T4" s="1" t="s">
        <v>344</v>
      </c>
      <c r="U4" s="1" t="s">
        <v>362</v>
      </c>
      <c r="V4" s="1" t="s">
        <v>363</v>
      </c>
    </row>
    <row r="5" s="1" customFormat="1" spans="1:22">
      <c r="A5" s="3">
        <v>999226493438495</v>
      </c>
      <c r="B5" s="1" t="s">
        <v>364</v>
      </c>
      <c r="C5" s="1" t="s">
        <v>365</v>
      </c>
      <c r="D5" s="1" t="s">
        <v>366</v>
      </c>
      <c r="E5" s="1" t="s">
        <v>367</v>
      </c>
      <c r="F5" s="1" t="s">
        <v>333</v>
      </c>
      <c r="G5" s="1" t="s">
        <v>334</v>
      </c>
      <c r="H5" s="1" t="s">
        <v>335</v>
      </c>
      <c r="I5" s="1" t="s">
        <v>368</v>
      </c>
      <c r="J5" s="1" t="s">
        <v>30</v>
      </c>
      <c r="K5" s="1" t="s">
        <v>369</v>
      </c>
      <c r="L5" s="1" t="s">
        <v>369</v>
      </c>
      <c r="M5" s="1" t="s">
        <v>338</v>
      </c>
      <c r="N5" s="1" t="s">
        <v>338</v>
      </c>
      <c r="O5" s="1" t="s">
        <v>339</v>
      </c>
      <c r="P5" s="1" t="s">
        <v>340</v>
      </c>
      <c r="Q5" s="1" t="s">
        <v>341</v>
      </c>
      <c r="R5" s="1" t="s">
        <v>370</v>
      </c>
      <c r="S5" s="1" t="s">
        <v>343</v>
      </c>
      <c r="T5" s="1" t="s">
        <v>344</v>
      </c>
      <c r="U5" s="1" t="s">
        <v>288</v>
      </c>
      <c r="V5" s="1" t="s">
        <v>371</v>
      </c>
    </row>
    <row r="6" s="1" customFormat="1" spans="1:22">
      <c r="A6" s="3">
        <v>999226836285425</v>
      </c>
      <c r="B6" s="1" t="s">
        <v>372</v>
      </c>
      <c r="C6" s="1" t="s">
        <v>373</v>
      </c>
      <c r="D6" s="1" t="s">
        <v>374</v>
      </c>
      <c r="E6" s="1" t="s">
        <v>375</v>
      </c>
      <c r="F6" s="1" t="s">
        <v>350</v>
      </c>
      <c r="G6" s="1" t="s">
        <v>334</v>
      </c>
      <c r="H6" s="1" t="s">
        <v>335</v>
      </c>
      <c r="I6" s="1" t="s">
        <v>376</v>
      </c>
      <c r="J6" s="1" t="s">
        <v>30</v>
      </c>
      <c r="K6" s="1" t="s">
        <v>377</v>
      </c>
      <c r="L6" s="1" t="s">
        <v>377</v>
      </c>
      <c r="M6" s="1" t="s">
        <v>338</v>
      </c>
      <c r="N6" s="1" t="s">
        <v>338</v>
      </c>
      <c r="O6" s="1" t="s">
        <v>339</v>
      </c>
      <c r="P6" s="1" t="s">
        <v>340</v>
      </c>
      <c r="Q6" s="1" t="s">
        <v>341</v>
      </c>
      <c r="R6" s="1" t="s">
        <v>378</v>
      </c>
      <c r="S6" s="1" t="s">
        <v>343</v>
      </c>
      <c r="T6" s="1" t="s">
        <v>344</v>
      </c>
      <c r="U6" s="1" t="s">
        <v>288</v>
      </c>
      <c r="V6" s="1" t="s">
        <v>379</v>
      </c>
    </row>
    <row r="7" s="1" customFormat="1" spans="1:22">
      <c r="A7" s="3">
        <v>999227449078944</v>
      </c>
      <c r="B7" s="1" t="s">
        <v>380</v>
      </c>
      <c r="C7" s="1" t="s">
        <v>381</v>
      </c>
      <c r="D7" s="1" t="s">
        <v>382</v>
      </c>
      <c r="E7" s="1" t="s">
        <v>383</v>
      </c>
      <c r="F7" s="1" t="s">
        <v>384</v>
      </c>
      <c r="G7" s="1" t="s">
        <v>334</v>
      </c>
      <c r="H7" s="1" t="s">
        <v>335</v>
      </c>
      <c r="I7" s="1" t="s">
        <v>385</v>
      </c>
      <c r="J7" s="1" t="s">
        <v>30</v>
      </c>
      <c r="K7" s="1" t="s">
        <v>386</v>
      </c>
      <c r="L7" s="1" t="s">
        <v>386</v>
      </c>
      <c r="M7" s="1" t="s">
        <v>338</v>
      </c>
      <c r="N7" s="1" t="s">
        <v>338</v>
      </c>
      <c r="O7" s="1" t="s">
        <v>339</v>
      </c>
      <c r="P7" s="1" t="s">
        <v>340</v>
      </c>
      <c r="Q7" s="1" t="s">
        <v>341</v>
      </c>
      <c r="R7" s="1" t="s">
        <v>387</v>
      </c>
      <c r="S7" s="1" t="s">
        <v>343</v>
      </c>
      <c r="T7" s="1" t="s">
        <v>344</v>
      </c>
      <c r="U7" s="1" t="s">
        <v>288</v>
      </c>
      <c r="V7" s="1" t="s">
        <v>363</v>
      </c>
    </row>
    <row r="8" s="1" customFormat="1" spans="1:22">
      <c r="A8" s="3">
        <v>999227981141726</v>
      </c>
      <c r="B8" s="1" t="s">
        <v>388</v>
      </c>
      <c r="C8" s="1" t="s">
        <v>389</v>
      </c>
      <c r="D8" s="1" t="s">
        <v>390</v>
      </c>
      <c r="E8" s="1" t="s">
        <v>391</v>
      </c>
      <c r="F8" s="1" t="s">
        <v>350</v>
      </c>
      <c r="G8" s="1" t="s">
        <v>334</v>
      </c>
      <c r="H8" s="1" t="s">
        <v>335</v>
      </c>
      <c r="I8" s="1" t="s">
        <v>392</v>
      </c>
      <c r="J8" s="1" t="s">
        <v>30</v>
      </c>
      <c r="K8" s="1" t="s">
        <v>393</v>
      </c>
      <c r="L8" s="1" t="s">
        <v>393</v>
      </c>
      <c r="M8" s="1" t="s">
        <v>338</v>
      </c>
      <c r="N8" s="1" t="s">
        <v>338</v>
      </c>
      <c r="O8" s="1" t="s">
        <v>339</v>
      </c>
      <c r="P8" s="1" t="s">
        <v>340</v>
      </c>
      <c r="Q8" s="1" t="s">
        <v>341</v>
      </c>
      <c r="R8" s="1" t="s">
        <v>394</v>
      </c>
      <c r="S8" s="1" t="s">
        <v>343</v>
      </c>
      <c r="T8" s="1" t="s">
        <v>344</v>
      </c>
      <c r="U8" s="1" t="s">
        <v>362</v>
      </c>
      <c r="V8" s="1" t="s">
        <v>363</v>
      </c>
    </row>
    <row r="9" s="1" customFormat="1" spans="1:22">
      <c r="A9" s="3">
        <v>999228100524597</v>
      </c>
      <c r="B9" s="1" t="s">
        <v>395</v>
      </c>
      <c r="C9" s="1" t="s">
        <v>396</v>
      </c>
      <c r="D9" s="1" t="s">
        <v>397</v>
      </c>
      <c r="E9" s="1" t="s">
        <v>398</v>
      </c>
      <c r="F9" s="1" t="s">
        <v>384</v>
      </c>
      <c r="G9" s="1" t="s">
        <v>334</v>
      </c>
      <c r="H9" s="1" t="s">
        <v>335</v>
      </c>
      <c r="I9" s="1" t="s">
        <v>399</v>
      </c>
      <c r="J9" s="1" t="s">
        <v>30</v>
      </c>
      <c r="K9" s="1" t="s">
        <v>400</v>
      </c>
      <c r="L9" s="1" t="s">
        <v>400</v>
      </c>
      <c r="M9" s="1" t="s">
        <v>338</v>
      </c>
      <c r="N9" s="1" t="s">
        <v>338</v>
      </c>
      <c r="O9" s="1" t="s">
        <v>339</v>
      </c>
      <c r="P9" s="1" t="s">
        <v>340</v>
      </c>
      <c r="Q9" s="1" t="s">
        <v>341</v>
      </c>
      <c r="R9" s="1" t="s">
        <v>401</v>
      </c>
      <c r="S9" s="1" t="s">
        <v>343</v>
      </c>
      <c r="T9" s="1" t="s">
        <v>344</v>
      </c>
      <c r="U9" s="1" t="s">
        <v>288</v>
      </c>
      <c r="V9" s="1" t="s">
        <v>345</v>
      </c>
    </row>
    <row r="10" s="1" customFormat="1" spans="1:22">
      <c r="A10" s="3">
        <v>999228335445043</v>
      </c>
      <c r="B10" s="1" t="s">
        <v>402</v>
      </c>
      <c r="C10" s="1" t="s">
        <v>403</v>
      </c>
      <c r="D10" s="1" t="s">
        <v>404</v>
      </c>
      <c r="E10" s="1" t="s">
        <v>405</v>
      </c>
      <c r="F10" s="1" t="s">
        <v>384</v>
      </c>
      <c r="G10" s="1" t="s">
        <v>334</v>
      </c>
      <c r="H10" s="1" t="s">
        <v>335</v>
      </c>
      <c r="I10" s="1" t="s">
        <v>406</v>
      </c>
      <c r="J10" s="1" t="s">
        <v>30</v>
      </c>
      <c r="K10" s="1" t="s">
        <v>407</v>
      </c>
      <c r="L10" s="1" t="s">
        <v>407</v>
      </c>
      <c r="M10" s="1" t="s">
        <v>338</v>
      </c>
      <c r="N10" s="1" t="s">
        <v>338</v>
      </c>
      <c r="O10" s="1" t="s">
        <v>339</v>
      </c>
      <c r="P10" s="1" t="s">
        <v>340</v>
      </c>
      <c r="Q10" s="1" t="s">
        <v>341</v>
      </c>
      <c r="R10" s="1" t="s">
        <v>408</v>
      </c>
      <c r="S10" s="1" t="s">
        <v>343</v>
      </c>
      <c r="T10" s="1" t="s">
        <v>344</v>
      </c>
      <c r="U10" s="1" t="s">
        <v>288</v>
      </c>
      <c r="V10" s="1" t="s">
        <v>345</v>
      </c>
    </row>
    <row r="11" s="1" customFormat="1" spans="1:22">
      <c r="A11" s="3">
        <v>999228338283675</v>
      </c>
      <c r="B11" s="1" t="s">
        <v>402</v>
      </c>
      <c r="C11" s="1" t="s">
        <v>409</v>
      </c>
      <c r="D11" s="1" t="s">
        <v>410</v>
      </c>
      <c r="E11" s="1" t="s">
        <v>411</v>
      </c>
      <c r="F11" s="1" t="s">
        <v>333</v>
      </c>
      <c r="G11" s="1" t="s">
        <v>334</v>
      </c>
      <c r="H11" s="1" t="s">
        <v>335</v>
      </c>
      <c r="I11" s="1" t="s">
        <v>412</v>
      </c>
      <c r="J11" s="1" t="s">
        <v>30</v>
      </c>
      <c r="K11" s="1" t="s">
        <v>413</v>
      </c>
      <c r="L11" s="1" t="s">
        <v>413</v>
      </c>
      <c r="M11" s="1" t="s">
        <v>338</v>
      </c>
      <c r="N11" s="1" t="s">
        <v>338</v>
      </c>
      <c r="O11" s="1" t="s">
        <v>339</v>
      </c>
      <c r="P11" s="1" t="s">
        <v>340</v>
      </c>
      <c r="Q11" s="1" t="s">
        <v>341</v>
      </c>
      <c r="R11" s="1" t="s">
        <v>414</v>
      </c>
      <c r="S11" s="1" t="s">
        <v>343</v>
      </c>
      <c r="T11" s="1" t="s">
        <v>344</v>
      </c>
      <c r="U11" s="1" t="s">
        <v>288</v>
      </c>
      <c r="V11" s="1" t="s">
        <v>415</v>
      </c>
    </row>
    <row r="12" s="1" customFormat="1" spans="1:22">
      <c r="A12" s="3">
        <v>999228348233078</v>
      </c>
      <c r="B12" s="1" t="s">
        <v>416</v>
      </c>
      <c r="C12" s="1" t="s">
        <v>417</v>
      </c>
      <c r="D12" s="1" t="s">
        <v>418</v>
      </c>
      <c r="E12" s="1" t="s">
        <v>419</v>
      </c>
      <c r="F12" s="1" t="s">
        <v>384</v>
      </c>
      <c r="G12" s="1" t="s">
        <v>334</v>
      </c>
      <c r="H12" s="1" t="s">
        <v>335</v>
      </c>
      <c r="I12" s="1" t="s">
        <v>420</v>
      </c>
      <c r="J12" s="1" t="s">
        <v>30</v>
      </c>
      <c r="K12" s="1" t="s">
        <v>421</v>
      </c>
      <c r="L12" s="1" t="s">
        <v>421</v>
      </c>
      <c r="M12" s="1" t="s">
        <v>338</v>
      </c>
      <c r="N12" s="1" t="s">
        <v>338</v>
      </c>
      <c r="O12" s="1" t="s">
        <v>339</v>
      </c>
      <c r="P12" s="1" t="s">
        <v>340</v>
      </c>
      <c r="Q12" s="1" t="s">
        <v>341</v>
      </c>
      <c r="R12" s="1" t="s">
        <v>422</v>
      </c>
      <c r="S12" s="1" t="s">
        <v>343</v>
      </c>
      <c r="T12" s="1" t="s">
        <v>344</v>
      </c>
      <c r="U12" s="1" t="s">
        <v>288</v>
      </c>
      <c r="V12" s="1" t="s">
        <v>371</v>
      </c>
    </row>
    <row r="13" s="1" customFormat="1" spans="1:22">
      <c r="A13" s="3">
        <v>999228494632490</v>
      </c>
      <c r="B13" s="1" t="s">
        <v>423</v>
      </c>
      <c r="C13" s="1" t="s">
        <v>424</v>
      </c>
      <c r="D13" s="1" t="s">
        <v>425</v>
      </c>
      <c r="E13" s="1" t="s">
        <v>426</v>
      </c>
      <c r="F13" s="1" t="s">
        <v>350</v>
      </c>
      <c r="G13" s="1" t="s">
        <v>334</v>
      </c>
      <c r="H13" s="1" t="s">
        <v>335</v>
      </c>
      <c r="I13" s="1" t="s">
        <v>427</v>
      </c>
      <c r="J13" s="1" t="s">
        <v>30</v>
      </c>
      <c r="K13" s="1" t="s">
        <v>428</v>
      </c>
      <c r="L13" s="1" t="s">
        <v>428</v>
      </c>
      <c r="M13" s="1" t="s">
        <v>338</v>
      </c>
      <c r="N13" s="1" t="s">
        <v>338</v>
      </c>
      <c r="O13" s="1" t="s">
        <v>339</v>
      </c>
      <c r="P13" s="1" t="s">
        <v>340</v>
      </c>
      <c r="Q13" s="1" t="s">
        <v>341</v>
      </c>
      <c r="R13" s="1" t="s">
        <v>429</v>
      </c>
      <c r="S13" s="1" t="s">
        <v>343</v>
      </c>
      <c r="T13" s="1" t="s">
        <v>344</v>
      </c>
      <c r="U13" s="1" t="s">
        <v>288</v>
      </c>
      <c r="V13" s="1" t="s">
        <v>363</v>
      </c>
    </row>
    <row r="14" s="1" customFormat="1" spans="1:22">
      <c r="A14" s="3">
        <v>999228495374264</v>
      </c>
      <c r="B14" s="1" t="s">
        <v>423</v>
      </c>
      <c r="C14" s="1" t="s">
        <v>430</v>
      </c>
      <c r="D14" s="1" t="s">
        <v>431</v>
      </c>
      <c r="E14" s="1" t="s">
        <v>432</v>
      </c>
      <c r="F14" s="1" t="s">
        <v>333</v>
      </c>
      <c r="G14" s="1" t="s">
        <v>334</v>
      </c>
      <c r="H14" s="1" t="s">
        <v>335</v>
      </c>
      <c r="I14" s="1" t="s">
        <v>433</v>
      </c>
      <c r="J14" s="1" t="s">
        <v>30</v>
      </c>
      <c r="K14" s="1" t="s">
        <v>434</v>
      </c>
      <c r="L14" s="1" t="s">
        <v>434</v>
      </c>
      <c r="M14" s="1" t="s">
        <v>338</v>
      </c>
      <c r="N14" s="1" t="s">
        <v>338</v>
      </c>
      <c r="O14" s="1" t="s">
        <v>339</v>
      </c>
      <c r="P14" s="1" t="s">
        <v>340</v>
      </c>
      <c r="Q14" s="1" t="s">
        <v>341</v>
      </c>
      <c r="R14" s="1" t="s">
        <v>435</v>
      </c>
      <c r="S14" s="1" t="s">
        <v>343</v>
      </c>
      <c r="T14" s="1" t="s">
        <v>344</v>
      </c>
      <c r="U14" s="1" t="s">
        <v>362</v>
      </c>
      <c r="V14" s="1" t="s">
        <v>436</v>
      </c>
    </row>
    <row r="15" s="1" customFormat="1" spans="1:22">
      <c r="A15" s="3">
        <v>999228495691399</v>
      </c>
      <c r="B15" s="1" t="s">
        <v>423</v>
      </c>
      <c r="C15" s="1" t="s">
        <v>437</v>
      </c>
      <c r="D15" s="1" t="s">
        <v>425</v>
      </c>
      <c r="E15" s="1" t="s">
        <v>438</v>
      </c>
      <c r="F15" s="1" t="s">
        <v>350</v>
      </c>
      <c r="G15" s="1" t="s">
        <v>334</v>
      </c>
      <c r="H15" s="1" t="s">
        <v>335</v>
      </c>
      <c r="I15" s="1" t="s">
        <v>427</v>
      </c>
      <c r="J15" s="1" t="s">
        <v>30</v>
      </c>
      <c r="K15" s="1" t="s">
        <v>428</v>
      </c>
      <c r="L15" s="1" t="s">
        <v>428</v>
      </c>
      <c r="M15" s="1" t="s">
        <v>338</v>
      </c>
      <c r="N15" s="1" t="s">
        <v>338</v>
      </c>
      <c r="O15" s="1" t="s">
        <v>339</v>
      </c>
      <c r="P15" s="1" t="s">
        <v>340</v>
      </c>
      <c r="Q15" s="1" t="s">
        <v>341</v>
      </c>
      <c r="R15" s="1" t="s">
        <v>439</v>
      </c>
      <c r="S15" s="1" t="s">
        <v>343</v>
      </c>
      <c r="T15" s="1" t="s">
        <v>344</v>
      </c>
      <c r="U15" s="1" t="s">
        <v>288</v>
      </c>
      <c r="V15" s="1" t="s">
        <v>363</v>
      </c>
    </row>
    <row r="16" s="1" customFormat="1" spans="1:22">
      <c r="A16" s="3">
        <v>999228522371146</v>
      </c>
      <c r="B16" s="1" t="s">
        <v>440</v>
      </c>
      <c r="C16" s="1" t="s">
        <v>441</v>
      </c>
      <c r="D16" s="1" t="s">
        <v>442</v>
      </c>
      <c r="E16" s="1" t="s">
        <v>443</v>
      </c>
      <c r="F16" s="1" t="s">
        <v>333</v>
      </c>
      <c r="G16" s="1" t="s">
        <v>334</v>
      </c>
      <c r="H16" s="1" t="s">
        <v>335</v>
      </c>
      <c r="I16" s="1" t="s">
        <v>444</v>
      </c>
      <c r="J16" s="1" t="s">
        <v>30</v>
      </c>
      <c r="K16" s="1" t="s">
        <v>445</v>
      </c>
      <c r="L16" s="1" t="s">
        <v>445</v>
      </c>
      <c r="M16" s="1" t="s">
        <v>338</v>
      </c>
      <c r="N16" s="1" t="s">
        <v>338</v>
      </c>
      <c r="O16" s="1" t="s">
        <v>339</v>
      </c>
      <c r="P16" s="1" t="s">
        <v>340</v>
      </c>
      <c r="Q16" s="1" t="s">
        <v>341</v>
      </c>
      <c r="R16" s="1" t="s">
        <v>446</v>
      </c>
      <c r="S16" s="1" t="s">
        <v>343</v>
      </c>
      <c r="T16" s="1" t="s">
        <v>344</v>
      </c>
      <c r="U16" s="1" t="s">
        <v>288</v>
      </c>
      <c r="V16" s="1" t="s">
        <v>447</v>
      </c>
    </row>
    <row r="17" s="1" customFormat="1" spans="1:22">
      <c r="A17" s="3">
        <v>999228568028990</v>
      </c>
      <c r="B17" s="1" t="s">
        <v>448</v>
      </c>
      <c r="C17" s="1" t="s">
        <v>449</v>
      </c>
      <c r="D17" s="1" t="s">
        <v>450</v>
      </c>
      <c r="E17" s="1" t="s">
        <v>451</v>
      </c>
      <c r="F17" s="1" t="s">
        <v>384</v>
      </c>
      <c r="G17" s="1" t="s">
        <v>334</v>
      </c>
      <c r="H17" s="1" t="s">
        <v>335</v>
      </c>
      <c r="I17" s="1" t="s">
        <v>452</v>
      </c>
      <c r="J17" s="1" t="s">
        <v>30</v>
      </c>
      <c r="K17" s="1" t="s">
        <v>453</v>
      </c>
      <c r="L17" s="1" t="s">
        <v>453</v>
      </c>
      <c r="M17" s="1" t="s">
        <v>338</v>
      </c>
      <c r="N17" s="1" t="s">
        <v>338</v>
      </c>
      <c r="O17" s="1" t="s">
        <v>339</v>
      </c>
      <c r="P17" s="1" t="s">
        <v>340</v>
      </c>
      <c r="Q17" s="1" t="s">
        <v>341</v>
      </c>
      <c r="R17" s="1" t="s">
        <v>454</v>
      </c>
      <c r="S17" s="1" t="s">
        <v>343</v>
      </c>
      <c r="T17" s="1" t="s">
        <v>344</v>
      </c>
      <c r="U17" s="1" t="s">
        <v>288</v>
      </c>
      <c r="V17" s="1" t="s">
        <v>354</v>
      </c>
    </row>
    <row r="18" s="1" customFormat="1" spans="1:22">
      <c r="A18" s="3">
        <v>999228583882420</v>
      </c>
      <c r="B18" s="1" t="s">
        <v>455</v>
      </c>
      <c r="C18" s="1" t="s">
        <v>456</v>
      </c>
      <c r="D18" s="1" t="s">
        <v>457</v>
      </c>
      <c r="E18" s="1" t="s">
        <v>458</v>
      </c>
      <c r="F18" s="1" t="s">
        <v>459</v>
      </c>
      <c r="G18" s="1" t="s">
        <v>334</v>
      </c>
      <c r="H18" s="1" t="s">
        <v>335</v>
      </c>
      <c r="I18" s="1" t="s">
        <v>460</v>
      </c>
      <c r="J18" s="1" t="s">
        <v>30</v>
      </c>
      <c r="K18" s="1" t="s">
        <v>461</v>
      </c>
      <c r="L18" s="1" t="s">
        <v>461</v>
      </c>
      <c r="M18" s="1" t="s">
        <v>338</v>
      </c>
      <c r="N18" s="1" t="s">
        <v>338</v>
      </c>
      <c r="O18" s="1" t="s">
        <v>339</v>
      </c>
      <c r="P18" s="1" t="s">
        <v>340</v>
      </c>
      <c r="Q18" s="1" t="s">
        <v>341</v>
      </c>
      <c r="R18" s="1" t="s">
        <v>462</v>
      </c>
      <c r="S18" s="1" t="s">
        <v>343</v>
      </c>
      <c r="T18" s="1" t="s">
        <v>344</v>
      </c>
      <c r="U18" s="1" t="s">
        <v>288</v>
      </c>
      <c r="V18" s="1" t="s">
        <v>363</v>
      </c>
    </row>
    <row r="19" s="1" customFormat="1" spans="1:22">
      <c r="A19" s="3">
        <v>999228606721772</v>
      </c>
      <c r="B19" s="1" t="s">
        <v>463</v>
      </c>
      <c r="C19" s="1" t="s">
        <v>464</v>
      </c>
      <c r="D19" s="1" t="s">
        <v>465</v>
      </c>
      <c r="E19" s="1" t="s">
        <v>466</v>
      </c>
      <c r="F19" s="1" t="s">
        <v>384</v>
      </c>
      <c r="G19" s="1" t="s">
        <v>334</v>
      </c>
      <c r="H19" s="1" t="s">
        <v>335</v>
      </c>
      <c r="I19" s="1" t="s">
        <v>467</v>
      </c>
      <c r="J19" s="1" t="s">
        <v>30</v>
      </c>
      <c r="K19" s="1" t="s">
        <v>468</v>
      </c>
      <c r="L19" s="1" t="s">
        <v>468</v>
      </c>
      <c r="M19" s="1" t="s">
        <v>338</v>
      </c>
      <c r="N19" s="1" t="s">
        <v>338</v>
      </c>
      <c r="O19" s="1" t="s">
        <v>339</v>
      </c>
      <c r="P19" s="1" t="s">
        <v>340</v>
      </c>
      <c r="Q19" s="1" t="s">
        <v>341</v>
      </c>
      <c r="R19" s="1" t="s">
        <v>469</v>
      </c>
      <c r="S19" s="1" t="s">
        <v>343</v>
      </c>
      <c r="T19" s="1" t="s">
        <v>344</v>
      </c>
      <c r="U19" s="1" t="s">
        <v>288</v>
      </c>
      <c r="V19" s="1" t="s">
        <v>447</v>
      </c>
    </row>
    <row r="20" s="1" customFormat="1" spans="1:22">
      <c r="A20" s="3">
        <v>999229400090244</v>
      </c>
      <c r="B20" s="1" t="s">
        <v>470</v>
      </c>
      <c r="C20" s="1" t="s">
        <v>471</v>
      </c>
      <c r="D20" s="1" t="s">
        <v>472</v>
      </c>
      <c r="E20" s="1" t="s">
        <v>473</v>
      </c>
      <c r="F20" s="1" t="s">
        <v>384</v>
      </c>
      <c r="G20" s="1" t="s">
        <v>334</v>
      </c>
      <c r="H20" s="1" t="s">
        <v>335</v>
      </c>
      <c r="I20" s="1" t="s">
        <v>474</v>
      </c>
      <c r="J20" s="1" t="s">
        <v>30</v>
      </c>
      <c r="K20" s="1" t="s">
        <v>475</v>
      </c>
      <c r="L20" s="1" t="s">
        <v>475</v>
      </c>
      <c r="M20" s="1" t="s">
        <v>338</v>
      </c>
      <c r="N20" s="1" t="s">
        <v>338</v>
      </c>
      <c r="O20" s="1" t="s">
        <v>339</v>
      </c>
      <c r="P20" s="1" t="s">
        <v>340</v>
      </c>
      <c r="Q20" s="1" t="s">
        <v>341</v>
      </c>
      <c r="R20" s="1" t="s">
        <v>476</v>
      </c>
      <c r="S20" s="1" t="s">
        <v>343</v>
      </c>
      <c r="T20" s="1" t="s">
        <v>344</v>
      </c>
      <c r="U20" s="1" t="s">
        <v>288</v>
      </c>
      <c r="V20" s="1" t="s">
        <v>447</v>
      </c>
    </row>
    <row r="21" s="1" customFormat="1" spans="1:22">
      <c r="A21" s="3">
        <v>999229400090819</v>
      </c>
      <c r="B21" s="1" t="s">
        <v>470</v>
      </c>
      <c r="C21" s="1" t="s">
        <v>477</v>
      </c>
      <c r="D21" s="1" t="s">
        <v>472</v>
      </c>
      <c r="E21" s="1" t="s">
        <v>478</v>
      </c>
      <c r="F21" s="1" t="s">
        <v>384</v>
      </c>
      <c r="G21" s="1" t="s">
        <v>334</v>
      </c>
      <c r="H21" s="1" t="s">
        <v>335</v>
      </c>
      <c r="I21" s="1" t="s">
        <v>474</v>
      </c>
      <c r="J21" s="1" t="s">
        <v>30</v>
      </c>
      <c r="K21" s="1" t="s">
        <v>475</v>
      </c>
      <c r="L21" s="1" t="s">
        <v>475</v>
      </c>
      <c r="M21" s="1" t="s">
        <v>338</v>
      </c>
      <c r="N21" s="1" t="s">
        <v>338</v>
      </c>
      <c r="O21" s="1" t="s">
        <v>339</v>
      </c>
      <c r="P21" s="1" t="s">
        <v>340</v>
      </c>
      <c r="Q21" s="1" t="s">
        <v>341</v>
      </c>
      <c r="R21" s="1" t="s">
        <v>479</v>
      </c>
      <c r="S21" s="1" t="s">
        <v>343</v>
      </c>
      <c r="T21" s="1" t="s">
        <v>344</v>
      </c>
      <c r="U21" s="1" t="s">
        <v>288</v>
      </c>
      <c r="V21" s="1" t="s">
        <v>447</v>
      </c>
    </row>
    <row r="22" s="1" customFormat="1" spans="1:22">
      <c r="A22" s="3">
        <v>999229500460506</v>
      </c>
      <c r="B22" s="1" t="s">
        <v>480</v>
      </c>
      <c r="C22" s="1" t="s">
        <v>481</v>
      </c>
      <c r="D22" s="1" t="s">
        <v>482</v>
      </c>
      <c r="E22" s="1" t="s">
        <v>483</v>
      </c>
      <c r="F22" s="1" t="s">
        <v>384</v>
      </c>
      <c r="G22" s="1" t="s">
        <v>334</v>
      </c>
      <c r="H22" s="1" t="s">
        <v>335</v>
      </c>
      <c r="I22" s="1" t="s">
        <v>484</v>
      </c>
      <c r="J22" s="1" t="s">
        <v>30</v>
      </c>
      <c r="K22" s="1" t="s">
        <v>485</v>
      </c>
      <c r="L22" s="1" t="s">
        <v>485</v>
      </c>
      <c r="M22" s="1" t="s">
        <v>338</v>
      </c>
      <c r="N22" s="1" t="s">
        <v>338</v>
      </c>
      <c r="O22" s="1" t="s">
        <v>339</v>
      </c>
      <c r="P22" s="1" t="s">
        <v>340</v>
      </c>
      <c r="Q22" s="1" t="s">
        <v>341</v>
      </c>
      <c r="R22" s="1" t="s">
        <v>486</v>
      </c>
      <c r="S22" s="1" t="s">
        <v>343</v>
      </c>
      <c r="T22" s="1" t="s">
        <v>344</v>
      </c>
      <c r="U22" s="1" t="s">
        <v>288</v>
      </c>
      <c r="V22" s="1" t="s">
        <v>487</v>
      </c>
    </row>
    <row r="23" s="1" customFormat="1" spans="1:22">
      <c r="A23" s="3">
        <v>999229572188422</v>
      </c>
      <c r="B23" s="1" t="s">
        <v>488</v>
      </c>
      <c r="C23" s="1" t="s">
        <v>489</v>
      </c>
      <c r="D23" s="1" t="s">
        <v>490</v>
      </c>
      <c r="E23" s="1" t="s">
        <v>491</v>
      </c>
      <c r="F23" s="1" t="s">
        <v>492</v>
      </c>
      <c r="G23" s="1" t="s">
        <v>334</v>
      </c>
      <c r="H23" s="1" t="s">
        <v>335</v>
      </c>
      <c r="I23" s="1" t="s">
        <v>493</v>
      </c>
      <c r="J23" s="1" t="s">
        <v>30</v>
      </c>
      <c r="K23" s="1" t="s">
        <v>494</v>
      </c>
      <c r="L23" s="1" t="s">
        <v>494</v>
      </c>
      <c r="M23" s="1" t="s">
        <v>338</v>
      </c>
      <c r="N23" s="1" t="s">
        <v>338</v>
      </c>
      <c r="O23" s="1" t="s">
        <v>339</v>
      </c>
      <c r="P23" s="1" t="s">
        <v>340</v>
      </c>
      <c r="Q23" s="1" t="s">
        <v>341</v>
      </c>
      <c r="R23" s="1" t="s">
        <v>495</v>
      </c>
      <c r="S23" s="1" t="s">
        <v>343</v>
      </c>
      <c r="T23" s="1" t="s">
        <v>344</v>
      </c>
      <c r="U23" s="1" t="s">
        <v>362</v>
      </c>
      <c r="V23" s="1" t="s">
        <v>415</v>
      </c>
    </row>
    <row r="24" s="1" customFormat="1" spans="1:22">
      <c r="A24" s="3">
        <v>999229572193261</v>
      </c>
      <c r="B24" s="1" t="s">
        <v>488</v>
      </c>
      <c r="C24" s="1" t="s">
        <v>496</v>
      </c>
      <c r="D24" s="1" t="s">
        <v>490</v>
      </c>
      <c r="E24" s="1" t="s">
        <v>497</v>
      </c>
      <c r="F24" s="1" t="s">
        <v>492</v>
      </c>
      <c r="G24" s="1" t="s">
        <v>334</v>
      </c>
      <c r="H24" s="1" t="s">
        <v>335</v>
      </c>
      <c r="I24" s="1" t="s">
        <v>493</v>
      </c>
      <c r="J24" s="1" t="s">
        <v>30</v>
      </c>
      <c r="K24" s="1" t="s">
        <v>494</v>
      </c>
      <c r="L24" s="1" t="s">
        <v>494</v>
      </c>
      <c r="M24" s="1" t="s">
        <v>338</v>
      </c>
      <c r="N24" s="1" t="s">
        <v>338</v>
      </c>
      <c r="O24" s="1" t="s">
        <v>339</v>
      </c>
      <c r="P24" s="1" t="s">
        <v>340</v>
      </c>
      <c r="Q24" s="1" t="s">
        <v>341</v>
      </c>
      <c r="R24" s="1" t="s">
        <v>498</v>
      </c>
      <c r="S24" s="1" t="s">
        <v>343</v>
      </c>
      <c r="T24" s="1" t="s">
        <v>344</v>
      </c>
      <c r="U24" s="1" t="s">
        <v>362</v>
      </c>
      <c r="V24" s="1" t="s">
        <v>415</v>
      </c>
    </row>
    <row r="25" s="1" customFormat="1" spans="1:22">
      <c r="A25" s="3">
        <v>999229843028145</v>
      </c>
      <c r="B25" s="1" t="s">
        <v>499</v>
      </c>
      <c r="C25" s="1" t="s">
        <v>500</v>
      </c>
      <c r="D25" s="1" t="s">
        <v>482</v>
      </c>
      <c r="E25" s="1" t="s">
        <v>501</v>
      </c>
      <c r="F25" s="1" t="s">
        <v>384</v>
      </c>
      <c r="G25" s="1" t="s">
        <v>334</v>
      </c>
      <c r="H25" s="1" t="s">
        <v>335</v>
      </c>
      <c r="I25" s="1" t="s">
        <v>502</v>
      </c>
      <c r="J25" s="1" t="s">
        <v>30</v>
      </c>
      <c r="K25" s="1" t="s">
        <v>503</v>
      </c>
      <c r="L25" s="1" t="s">
        <v>503</v>
      </c>
      <c r="M25" s="1" t="s">
        <v>338</v>
      </c>
      <c r="N25" s="1" t="s">
        <v>338</v>
      </c>
      <c r="O25" s="1" t="s">
        <v>339</v>
      </c>
      <c r="P25" s="1" t="s">
        <v>340</v>
      </c>
      <c r="Q25" s="1" t="s">
        <v>341</v>
      </c>
      <c r="R25" s="1" t="s">
        <v>504</v>
      </c>
      <c r="S25" s="1" t="s">
        <v>343</v>
      </c>
      <c r="T25" s="1" t="s">
        <v>344</v>
      </c>
      <c r="U25" s="1" t="s">
        <v>288</v>
      </c>
      <c r="V25" s="1" t="s">
        <v>487</v>
      </c>
    </row>
    <row r="26" s="1" customFormat="1" spans="1:22">
      <c r="A26" s="3">
        <v>999229846082392</v>
      </c>
      <c r="B26" s="1" t="s">
        <v>499</v>
      </c>
      <c r="C26" s="1" t="s">
        <v>505</v>
      </c>
      <c r="D26" s="1" t="s">
        <v>506</v>
      </c>
      <c r="E26" s="1" t="s">
        <v>507</v>
      </c>
      <c r="F26" s="1" t="s">
        <v>384</v>
      </c>
      <c r="G26" s="1" t="s">
        <v>334</v>
      </c>
      <c r="H26" s="1" t="s">
        <v>335</v>
      </c>
      <c r="I26" s="1" t="s">
        <v>508</v>
      </c>
      <c r="J26" s="1" t="s">
        <v>30</v>
      </c>
      <c r="K26" s="1" t="s">
        <v>509</v>
      </c>
      <c r="L26" s="1" t="s">
        <v>509</v>
      </c>
      <c r="M26" s="1" t="s">
        <v>338</v>
      </c>
      <c r="N26" s="1" t="s">
        <v>338</v>
      </c>
      <c r="O26" s="1" t="s">
        <v>339</v>
      </c>
      <c r="P26" s="1" t="s">
        <v>340</v>
      </c>
      <c r="Q26" s="1" t="s">
        <v>341</v>
      </c>
      <c r="R26" s="1" t="s">
        <v>510</v>
      </c>
      <c r="S26" s="1" t="s">
        <v>343</v>
      </c>
      <c r="T26" s="1" t="s">
        <v>344</v>
      </c>
      <c r="U26" s="1" t="s">
        <v>288</v>
      </c>
      <c r="V26" s="1" t="s">
        <v>511</v>
      </c>
    </row>
    <row r="27" s="1" customFormat="1" spans="1:22">
      <c r="A27" s="3">
        <v>999229919791022</v>
      </c>
      <c r="B27" s="1" t="s">
        <v>512</v>
      </c>
      <c r="C27" s="1" t="s">
        <v>513</v>
      </c>
      <c r="D27" s="1" t="s">
        <v>514</v>
      </c>
      <c r="E27" s="1" t="s">
        <v>515</v>
      </c>
      <c r="F27" s="1" t="s">
        <v>333</v>
      </c>
      <c r="G27" s="1" t="s">
        <v>334</v>
      </c>
      <c r="H27" s="1" t="s">
        <v>335</v>
      </c>
      <c r="I27" s="1" t="s">
        <v>516</v>
      </c>
      <c r="J27" s="1" t="s">
        <v>30</v>
      </c>
      <c r="K27" s="1" t="s">
        <v>517</v>
      </c>
      <c r="L27" s="1" t="s">
        <v>517</v>
      </c>
      <c r="M27" s="1" t="s">
        <v>338</v>
      </c>
      <c r="N27" s="1" t="s">
        <v>338</v>
      </c>
      <c r="O27" s="1" t="s">
        <v>339</v>
      </c>
      <c r="P27" s="1" t="s">
        <v>340</v>
      </c>
      <c r="Q27" s="1" t="s">
        <v>341</v>
      </c>
      <c r="R27" s="1" t="s">
        <v>518</v>
      </c>
      <c r="S27" s="1" t="s">
        <v>343</v>
      </c>
      <c r="T27" s="1" t="s">
        <v>344</v>
      </c>
      <c r="U27" s="1" t="s">
        <v>362</v>
      </c>
      <c r="V27" s="1" t="s">
        <v>415</v>
      </c>
    </row>
    <row r="28" s="1" customFormat="1" spans="1:22">
      <c r="A28" s="3">
        <v>999230001969621</v>
      </c>
      <c r="B28" s="1" t="s">
        <v>519</v>
      </c>
      <c r="C28" s="1" t="s">
        <v>520</v>
      </c>
      <c r="D28" s="1" t="s">
        <v>514</v>
      </c>
      <c r="E28" s="1" t="s">
        <v>521</v>
      </c>
      <c r="F28" s="1" t="s">
        <v>384</v>
      </c>
      <c r="G28" s="1" t="s">
        <v>334</v>
      </c>
      <c r="H28" s="1" t="s">
        <v>335</v>
      </c>
      <c r="I28" s="1" t="s">
        <v>522</v>
      </c>
      <c r="J28" s="1" t="s">
        <v>30</v>
      </c>
      <c r="K28" s="1" t="s">
        <v>523</v>
      </c>
      <c r="L28" s="1" t="s">
        <v>523</v>
      </c>
      <c r="M28" s="1" t="s">
        <v>338</v>
      </c>
      <c r="N28" s="1" t="s">
        <v>338</v>
      </c>
      <c r="O28" s="1" t="s">
        <v>339</v>
      </c>
      <c r="P28" s="1" t="s">
        <v>340</v>
      </c>
      <c r="Q28" s="1" t="s">
        <v>341</v>
      </c>
      <c r="R28" s="1" t="s">
        <v>524</v>
      </c>
      <c r="S28" s="1" t="s">
        <v>343</v>
      </c>
      <c r="T28" s="1" t="s">
        <v>344</v>
      </c>
      <c r="U28" s="1" t="s">
        <v>362</v>
      </c>
      <c r="V28" s="1" t="s">
        <v>415</v>
      </c>
    </row>
    <row r="29" s="1" customFormat="1" spans="1:22">
      <c r="A29" s="3">
        <v>999230020723342</v>
      </c>
      <c r="B29" s="1" t="s">
        <v>459</v>
      </c>
      <c r="C29" s="1" t="s">
        <v>525</v>
      </c>
      <c r="D29" s="1" t="s">
        <v>526</v>
      </c>
      <c r="E29" s="1" t="s">
        <v>527</v>
      </c>
      <c r="F29" s="1" t="s">
        <v>384</v>
      </c>
      <c r="G29" s="1" t="s">
        <v>334</v>
      </c>
      <c r="H29" s="1" t="s">
        <v>335</v>
      </c>
      <c r="I29" s="1" t="s">
        <v>528</v>
      </c>
      <c r="J29" s="1" t="s">
        <v>30</v>
      </c>
      <c r="K29" s="1" t="s">
        <v>529</v>
      </c>
      <c r="L29" s="1" t="s">
        <v>529</v>
      </c>
      <c r="M29" s="1" t="s">
        <v>338</v>
      </c>
      <c r="N29" s="1" t="s">
        <v>338</v>
      </c>
      <c r="O29" s="1" t="s">
        <v>339</v>
      </c>
      <c r="P29" s="1" t="s">
        <v>340</v>
      </c>
      <c r="Q29" s="1" t="s">
        <v>341</v>
      </c>
      <c r="R29" s="1" t="s">
        <v>530</v>
      </c>
      <c r="S29" s="1" t="s">
        <v>343</v>
      </c>
      <c r="T29" s="1" t="s">
        <v>344</v>
      </c>
      <c r="U29" s="1" t="s">
        <v>288</v>
      </c>
      <c r="V29" s="1" t="s">
        <v>531</v>
      </c>
    </row>
    <row r="30" s="1" customFormat="1" spans="1:22">
      <c r="A30" s="3">
        <v>999230032732046</v>
      </c>
      <c r="B30" s="1" t="s">
        <v>492</v>
      </c>
      <c r="C30" s="1" t="s">
        <v>532</v>
      </c>
      <c r="D30" s="1" t="s">
        <v>533</v>
      </c>
      <c r="E30" s="1" t="s">
        <v>534</v>
      </c>
      <c r="F30" s="1" t="s">
        <v>384</v>
      </c>
      <c r="G30" s="1" t="s">
        <v>334</v>
      </c>
      <c r="H30" s="1" t="s">
        <v>335</v>
      </c>
      <c r="I30" s="1" t="s">
        <v>535</v>
      </c>
      <c r="J30" s="1" t="s">
        <v>30</v>
      </c>
      <c r="K30" s="1" t="s">
        <v>536</v>
      </c>
      <c r="L30" s="1" t="s">
        <v>536</v>
      </c>
      <c r="M30" s="1" t="s">
        <v>338</v>
      </c>
      <c r="N30" s="1" t="s">
        <v>338</v>
      </c>
      <c r="O30" s="1" t="s">
        <v>339</v>
      </c>
      <c r="P30" s="1" t="s">
        <v>340</v>
      </c>
      <c r="Q30" s="1" t="s">
        <v>341</v>
      </c>
      <c r="R30" s="1" t="s">
        <v>537</v>
      </c>
      <c r="S30" s="1" t="s">
        <v>343</v>
      </c>
      <c r="T30" s="1" t="s">
        <v>344</v>
      </c>
      <c r="U30" s="1" t="s">
        <v>362</v>
      </c>
      <c r="V30" s="1" t="s">
        <v>436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2024-02-06T02:52:35Z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42D70418CD614F63A426A5A1A645FE1E_12</vt:lpwstr>
  </property>
</Properties>
</file>