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<sst xmlns="http://schemas.openxmlformats.org/spreadsheetml/2006/main" count="779" uniqueCount="335">
  <si>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</si>
  <si>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</si>
  <si>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</si>
  <si>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</si>
  <si>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</si>
  <si>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</si>
  <si>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</si>
  <si>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</si>
  <si>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</si>
  <si>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</si>
  <si>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</si>
  <si>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</si>
  <si>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</si>
  <si>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</si>
  <si>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</si>
  <si>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</si>
  <si>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</si>
  <si>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</si>
  <si>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</si>
  <si>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</si>
  <si>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</si>
  <si>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</si>
  <si>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</si>
  <si>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</si>
  <si>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</si>
  <si>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999224008428041	</t>
  </si>
  <si>
    <t>Ctrip</t>
  </si>
  <si>
    <t>正常</t>
  </si>
  <si>
    <t>[吉隆坡]吉隆坡中环广场莲花酒店(Lotus Hotel KL Sentral)(90371497)</t>
  </si>
  <si>
    <t>双人床房&lt;2人入住&gt;</t>
  </si>
  <si>
    <t>HKD</t>
  </si>
  <si>
    <t>HUANG/HUAIYING</t>
  </si>
  <si>
    <t>CA13030240207HKD</t>
  </si>
  <si>
    <t>未提现</t>
  </si>
  <si>
    <t>携程开票</t>
  </si>
  <si>
    <t xml:space="preserve">3327964	</t>
  </si>
  <si>
    <t xml:space="preserve">3952387	</t>
  </si>
  <si>
    <t xml:space="preserve">999224850446092	</t>
  </si>
  <si>
    <t>[曼谷]曼谷阿尔梅洛兹酒店 - 主要清真饭店(Al Meroz Hotel Bangkok - the Leading Halal Hotel)(60494198)</t>
  </si>
  <si>
    <t>高级房&lt;2人入住&gt;</t>
  </si>
  <si>
    <t>xiao/yao</t>
  </si>
  <si>
    <t xml:space="preserve">3524374	</t>
  </si>
  <si>
    <t xml:space="preserve">	</t>
  </si>
  <si>
    <t xml:space="preserve">999225296358264	</t>
  </si>
  <si>
    <t>[曼谷]曼谷盛泰乐水门酒店(Centara Watergate Pavillion Hotel Bangkok)(55967850)</t>
  </si>
  <si>
    <t>Deluxe Family Residence King + Bunk Beds&lt;2人入住&gt;&lt;不退款&gt;</t>
  </si>
  <si>
    <t>TAN/ALVIN</t>
  </si>
  <si>
    <t xml:space="preserve">3628906	</t>
  </si>
  <si>
    <t xml:space="preserve">34962SE057686	</t>
  </si>
  <si>
    <t>取消</t>
  </si>
  <si>
    <t xml:space="preserve">999226280423566	</t>
  </si>
  <si>
    <t>[南雅加达]雅加达克里斯塔尔酒店(Kristal Hotel Jakarta)(55666262)</t>
  </si>
  <si>
    <t>双卧室豪华套房&lt;3人入住&gt;</t>
  </si>
  <si>
    <t>tsai/ming ju marjorie</t>
  </si>
  <si>
    <t xml:space="preserve">3824275	</t>
  </si>
  <si>
    <t xml:space="preserve">999226625006154	</t>
  </si>
  <si>
    <t>高级城景特大床房&lt;2人入住&gt;&lt;不退款&gt;</t>
  </si>
  <si>
    <t>YANG/LE,YEUNG/PUI YING</t>
  </si>
  <si>
    <t xml:space="preserve">3883679	</t>
  </si>
  <si>
    <t xml:space="preserve">0000324131	</t>
  </si>
  <si>
    <t xml:space="preserve">999226718245153	</t>
  </si>
  <si>
    <t>Inplod/Marisa</t>
  </si>
  <si>
    <t xml:space="preserve">3904370	</t>
  </si>
  <si>
    <t xml:space="preserve">324530	</t>
  </si>
  <si>
    <t xml:space="preserve">999228271056413	</t>
  </si>
  <si>
    <t>[普吉岛]普吉岛卡利马度假村及水疗中心(Kalima Resort &amp; Spa Phuket)(55599100)</t>
  </si>
  <si>
    <t>海景至尊豪华房&lt;2人入住&gt;&lt;早餐&gt;</t>
  </si>
  <si>
    <t>CHAUHAN/AMIT,GUPTA/AYUSHI</t>
  </si>
  <si>
    <t xml:space="preserve">4171393	</t>
  </si>
  <si>
    <t xml:space="preserve">999228282175797	</t>
  </si>
  <si>
    <t>[拉斯维加斯]拉斯维加斯度假村世界希尔顿酒店(Las Vegas Hilton at Resorts World)(111414412)</t>
  </si>
  <si>
    <t>Strip View Deluxe Room - One King Bed&lt;2人入住&gt;</t>
  </si>
  <si>
    <t>STEPANOV/ELVIRA</t>
  </si>
  <si>
    <t xml:space="preserve">4175780	</t>
  </si>
  <si>
    <t xml:space="preserve">3449269608	</t>
  </si>
  <si>
    <t xml:space="preserve">999228314140698	</t>
  </si>
  <si>
    <t>[马卡蒂]卢布菲律宾马卡蒂旅馆(Lub D Philippines Makati)(55895742)</t>
  </si>
  <si>
    <t>豪华特大床房&lt;2人入住&gt;&lt;不退款&gt;</t>
  </si>
  <si>
    <t>Frumkin/Mark</t>
  </si>
  <si>
    <t xml:space="preserve">4188084	</t>
  </si>
  <si>
    <t xml:space="preserve">73984	</t>
  </si>
  <si>
    <t xml:space="preserve">999228351591957	</t>
  </si>
  <si>
    <t>[蒙特勒]托斯卡纳别墅酒店(Villa Toscane)(55598844)</t>
  </si>
  <si>
    <t>高级房&lt;3人入住&gt;</t>
  </si>
  <si>
    <t>YU/YIFAN,FAN/XIAOXIAO,GE/QI</t>
  </si>
  <si>
    <t xml:space="preserve">4209018	</t>
  </si>
  <si>
    <t xml:space="preserve">999228393875110	</t>
  </si>
  <si>
    <t>[维拉曼里克德拉]紫鹭酒店(Ardea Purpurea)(109173622)</t>
  </si>
  <si>
    <t>双人间&lt;2人入住&gt;&lt;早餐&gt;</t>
  </si>
  <si>
    <t>NAVERO ROSALES/ENCARNACION,CANO ALVAREZ/JAVIER</t>
  </si>
  <si>
    <t xml:space="preserve">4226680	</t>
  </si>
  <si>
    <t xml:space="preserve">999228421285975	</t>
  </si>
  <si>
    <t>[奎松市]塞达维蒂斯北酒店(Seda Vertis North)(55281097)</t>
  </si>
  <si>
    <t>豪华房&lt;2人入住&gt;&lt;早餐&gt;</t>
  </si>
  <si>
    <t>Pineda/Jaraj Jade</t>
  </si>
  <si>
    <t xml:space="preserve">4236017	</t>
  </si>
  <si>
    <t xml:space="preserve">3089559	</t>
  </si>
  <si>
    <t xml:space="preserve">999228434843348	</t>
  </si>
  <si>
    <t>[曼谷]阿卡拉酒店(Akara Hotel)(55289935)</t>
  </si>
  <si>
    <t>Deluxe Prarop Room&lt;2人入住&gt;&lt;早餐&gt;</t>
  </si>
  <si>
    <t>HUANG/W</t>
  </si>
  <si>
    <t xml:space="preserve">4238508	</t>
  </si>
  <si>
    <t xml:space="preserve">66092	</t>
  </si>
  <si>
    <t xml:space="preserve">999228499332027	</t>
  </si>
  <si>
    <t>[长滩岛]Mandarin Bay Resort &amp; Spa(113657928)</t>
  </si>
  <si>
    <t>超豪华间&lt;2人入住&gt;&lt;不退款&gt;&lt;早餐&gt;</t>
  </si>
  <si>
    <t>WEI/SHUHUEI</t>
  </si>
  <si>
    <t xml:space="preserve">4266046	</t>
  </si>
  <si>
    <t xml:space="preserve">1915	</t>
  </si>
  <si>
    <t xml:space="preserve">999228590044486	</t>
  </si>
  <si>
    <t>[纳柯亚]巴淡岛艺术酒店(Artotel Batam)(102881122)</t>
  </si>
  <si>
    <t>Studio 30 King&lt;2人入住&gt;&lt;早餐&gt;</t>
  </si>
  <si>
    <t>Ler/Joanne</t>
  </si>
  <si>
    <t xml:space="preserve">4307648	</t>
  </si>
  <si>
    <t xml:space="preserve">27929	</t>
  </si>
  <si>
    <t xml:space="preserve">29425205760	</t>
  </si>
  <si>
    <t>[巴德胡弗多普]宜必思斯希普霍尔阿姆斯特丹机场酒店(Ibis Schiphol Amsterdam Airport)(55290037)</t>
  </si>
  <si>
    <t>高级大床房&lt;2人入住&gt;&lt;不退款&gt;</t>
  </si>
  <si>
    <t>QIN/NAN</t>
  </si>
  <si>
    <t xml:space="preserve">4488360	</t>
  </si>
  <si>
    <t xml:space="preserve">999229455175672	</t>
  </si>
  <si>
    <t>[吉隆坡]吉隆坡市中心智选假日酒店(Holiday Inn Express Kuala Lumpur City Centre, an IHG Hotel)(55337198)</t>
  </si>
  <si>
    <t>标准房&lt;2人入住&gt;&lt;不退款&gt;</t>
  </si>
  <si>
    <t>YANG/PEI</t>
  </si>
  <si>
    <t xml:space="preserve">4529050	</t>
  </si>
  <si>
    <t xml:space="preserve">416975	</t>
  </si>
  <si>
    <t xml:space="preserve">999229455610284	</t>
  </si>
  <si>
    <t>[新加坡]樟宜机场皇冠假日酒店  - IHG 旗下酒店(Crowne Plaza Changi Airport, an IHG Hotel)(55280749)</t>
  </si>
  <si>
    <t>宝石翼楼标准特大床房&lt;2人入住&gt;&lt;不退款&gt;&lt;早餐&gt;</t>
  </si>
  <si>
    <t>LIN/QIQING,Wu/Yingying</t>
  </si>
  <si>
    <t xml:space="preserve">4529442	</t>
  </si>
  <si>
    <t xml:space="preserve">85628615	</t>
  </si>
  <si>
    <t xml:space="preserve">999229497558425	</t>
  </si>
  <si>
    <t>[日内瓦]宜必思日内瓦中心民族酒店(Ibis Genève Centre Nations)(70790444)</t>
  </si>
  <si>
    <t>标准房(双人床)&lt;2人入住&gt;&lt;早餐&gt;</t>
  </si>
  <si>
    <t>Djail/Lisa</t>
  </si>
  <si>
    <t xml:space="preserve">4552742	</t>
  </si>
  <si>
    <t xml:space="preserve">999229531541211	</t>
  </si>
  <si>
    <t>[米兰]米兰利纳特机场诺富特酒店(Novotel Milano Linate Aeroporto)(55320564)</t>
  </si>
  <si>
    <t>高级两张单人床房&lt;2人入住&gt;</t>
  </si>
  <si>
    <t>ZHANG/TING,LOU/JIE</t>
  </si>
  <si>
    <t xml:space="preserve">4556356	</t>
  </si>
  <si>
    <t xml:space="preserve">999225471842614	</t>
  </si>
  <si>
    <t>[曼谷]素坤逸8号拉珀蒂特萨利酒店(La Petite Salil Sukhumvit 8)(55426451)</t>
  </si>
  <si>
    <t>高级房&lt;2人入住&gt;&lt;早餐&gt;</t>
  </si>
  <si>
    <t>LIU/BO</t>
  </si>
  <si>
    <t xml:space="preserve">3662819	</t>
  </si>
  <si>
    <t xml:space="preserve">999229810690967	</t>
  </si>
  <si>
    <t>[首尔]首尔大使 - 铂尔曼酒店(The Ambassador Seoul - A Pullman Hotel)(55639520)</t>
  </si>
  <si>
    <t>高级双床房&lt;2人入住&gt;&lt;不退款&gt;</t>
  </si>
  <si>
    <t>ZHOU/DIANYUAN</t>
  </si>
  <si>
    <t xml:space="preserve">4616419	</t>
  </si>
  <si>
    <t xml:space="preserve">151261201	</t>
  </si>
  <si>
    <t xml:space="preserve">999230001283489	</t>
  </si>
  <si>
    <t>宝石翼楼标准特大床房&lt;2人入住&gt;&lt;不退款&gt;</t>
  </si>
  <si>
    <t>Fu/Kaide,Zhai/Shanshan</t>
  </si>
  <si>
    <t xml:space="preserve">4654680	</t>
  </si>
  <si>
    <t xml:space="preserve">27850951	</t>
  </si>
  <si>
    <t>，</t>
  </si>
  <si>
    <t>37705.56 HKD</t>
  </si>
  <si>
    <t>A240207103030481</t>
  </si>
  <si>
    <t>A240207103056481</t>
  </si>
  <si>
    <t>总计：37705.56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</si>
  <si>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</si>
  <si>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</si>
  <si>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</si>
  <si>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</si>
  <si>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</si>
  <si>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</si>
  <si>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</si>
  <si>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</si>
  <si>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</si>
  <si>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</si>
  <si>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</si>
  <si>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</si>
  <si>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</si>
  <si>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</si>
  <si>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</si>
  <si>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</si>
  <si>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</si>
  <si>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</si>
  <si>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</si>
  <si>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2023-11-01</t>
  </si>
  <si>
    <t>4171393</t>
  </si>
  <si>
    <t>普吉岛卡利马度假村及水疗中心 (SHA Extra Plus)</t>
  </si>
  <si>
    <t>CHAUHAN AMIT,GUPTA AYUSHI</t>
  </si>
  <si>
    <t>2024-02-02</t>
  </si>
  <si>
    <t>2024-02-04</t>
  </si>
  <si>
    <t>退房日周结</t>
  </si>
  <si>
    <t>2459.33</t>
  </si>
  <si>
    <t>2624.68</t>
  </si>
  <si>
    <t>0</t>
  </si>
  <si>
    <t>0.00</t>
  </si>
  <si>
    <t>携程汇智国际直连</t>
  </si>
  <si>
    <t>925</t>
  </si>
  <si>
    <t>2023-11-01 18:58:46</t>
  </si>
  <si>
    <t>否</t>
  </si>
  <si>
    <t>汇智国际旅游发展有限公司</t>
  </si>
  <si>
    <t>直连</t>
  </si>
  <si>
    <t>泰国</t>
  </si>
  <si>
    <t>2024-01-06</t>
  </si>
  <si>
    <t>4552742</t>
  </si>
  <si>
    <t>日内瓦国家中心宜必思酒店</t>
  </si>
  <si>
    <t>Djail Lisa</t>
  </si>
  <si>
    <t>1790.37</t>
  </si>
  <si>
    <t>1952.42</t>
  </si>
  <si>
    <t>2024-01-06 04:37:42</t>
  </si>
  <si>
    <t>瑞士</t>
  </si>
  <si>
    <t>2023-12-24</t>
  </si>
  <si>
    <t>4488360</t>
  </si>
  <si>
    <t>阿姆斯特丹史基浦机场宜必思酒店</t>
  </si>
  <si>
    <t>QIN NAN</t>
  </si>
  <si>
    <t>2024-02-03</t>
  </si>
  <si>
    <t>484.23</t>
  </si>
  <si>
    <t>528.98</t>
  </si>
  <si>
    <t>2023-12-24 21:34:56</t>
  </si>
  <si>
    <t>荷兰</t>
  </si>
  <si>
    <t>2024-01-19</t>
  </si>
  <si>
    <t>4616419</t>
  </si>
  <si>
    <t>首尔大使铂尔曼酒店</t>
  </si>
  <si>
    <t>Zhao Linqiong</t>
  </si>
  <si>
    <t>2079.99</t>
  </si>
  <si>
    <t>2254.98</t>
  </si>
  <si>
    <t>2024-01-22 21:45:27</t>
  </si>
  <si>
    <t>直采</t>
  </si>
  <si>
    <t>韩国</t>
  </si>
  <si>
    <t>2024-01-01</t>
  </si>
  <si>
    <t>4529050</t>
  </si>
  <si>
    <t>吉隆坡市中心智选假日酒店</t>
  </si>
  <si>
    <t>YANG PEI</t>
  </si>
  <si>
    <t>640.00</t>
  </si>
  <si>
    <t>702.06</t>
  </si>
  <si>
    <t>2024-01-01 14:40:33</t>
  </si>
  <si>
    <t>马来西亚</t>
  </si>
  <si>
    <t>4529442</t>
  </si>
  <si>
    <t>新加坡樟宜机场皇冠假日酒店</t>
  </si>
  <si>
    <t>LIN QIQING,Wu Yingying</t>
  </si>
  <si>
    <t>2060.00</t>
  </si>
  <si>
    <t>2259.76</t>
  </si>
  <si>
    <t>2024-01-02 21:35:43</t>
  </si>
  <si>
    <t>新加坡</t>
  </si>
  <si>
    <t>2024-01-28</t>
  </si>
  <si>
    <t>4654680</t>
  </si>
  <si>
    <t>Fu Kaide,Zhai Shanshan</t>
  </si>
  <si>
    <t>2024-01-31</t>
  </si>
  <si>
    <t>6538.01</t>
  </si>
  <si>
    <t>7101.90</t>
  </si>
  <si>
    <t>2024-01-29 10:45:31</t>
  </si>
  <si>
    <t>2023-09-09</t>
  </si>
  <si>
    <t>3904370</t>
  </si>
  <si>
    <t>曼谷阿尔梅洛兹酒店 - 主要清真饭店</t>
  </si>
  <si>
    <t>Inplod Marisa</t>
  </si>
  <si>
    <t>680.01</t>
  </si>
  <si>
    <t>724.18</t>
  </si>
  <si>
    <t>2023-09-09 12:18:19</t>
  </si>
  <si>
    <t>2023-07-20</t>
  </si>
  <si>
    <t>3662819</t>
  </si>
  <si>
    <t>素坤逸8巷小萨利尔酒店</t>
  </si>
  <si>
    <t>LIU BO</t>
  </si>
  <si>
    <t>317.76</t>
  </si>
  <si>
    <t>342.63</t>
  </si>
  <si>
    <t>2023-07-20 22:04:53</t>
  </si>
  <si>
    <t>2023-11-11</t>
  </si>
  <si>
    <t>4236017</t>
  </si>
  <si>
    <t>塞达维蒂斯北酒店</t>
  </si>
  <si>
    <t>Pineda Jaraj Jade</t>
  </si>
  <si>
    <t>1318.19</t>
  </si>
  <si>
    <t>1409.08</t>
  </si>
  <si>
    <t>2023-11-11 16:19:46</t>
  </si>
  <si>
    <t>菲律宾</t>
  </si>
  <si>
    <t>2023-05-05</t>
  </si>
  <si>
    <t>3327964</t>
  </si>
  <si>
    <t>吉隆坡市中心莲花酒店</t>
  </si>
  <si>
    <t>HUANG HUAIYING</t>
  </si>
  <si>
    <t>179.21</t>
  </si>
  <si>
    <t>203.00</t>
  </si>
  <si>
    <t>2023-05-05 10:50:42</t>
  </si>
  <si>
    <t>2023-08-23</t>
  </si>
  <si>
    <t>3824275</t>
  </si>
  <si>
    <t>雅加达克里斯塔尔酒店</t>
  </si>
  <si>
    <t>tsai ming ju marjorie</t>
  </si>
  <si>
    <t>2815.68</t>
  </si>
  <si>
    <t>3018.52</t>
  </si>
  <si>
    <t>2023-08-23 15:19:14</t>
  </si>
  <si>
    <t>印度尼西亚</t>
  </si>
  <si>
    <t>2023-07-13</t>
  </si>
  <si>
    <t>3628906</t>
  </si>
  <si>
    <t>曼谷盛泰乐水门酒店</t>
  </si>
  <si>
    <t>TAN ALVIN</t>
  </si>
  <si>
    <t>2024-02-01</t>
  </si>
  <si>
    <t>2529.35</t>
  </si>
  <si>
    <t>2758.29</t>
  </si>
  <si>
    <t>2023-07-13 11:24:01</t>
  </si>
  <si>
    <t>2023-09-04</t>
  </si>
  <si>
    <t>3883679</t>
  </si>
  <si>
    <t>YANG LE,YEUNG PUI YING</t>
  </si>
  <si>
    <t>680.00</t>
  </si>
  <si>
    <t>732.36</t>
  </si>
  <si>
    <t>2023-09-06 11:02:53</t>
  </si>
  <si>
    <t>4238508</t>
  </si>
  <si>
    <t>曼谷Akara酒店</t>
  </si>
  <si>
    <t>HUANG W</t>
  </si>
  <si>
    <t>644.28</t>
  </si>
  <si>
    <t>688.70</t>
  </si>
  <si>
    <t>2023-11-11 23:09:37</t>
  </si>
  <si>
    <t>2023-11-04</t>
  </si>
  <si>
    <t>4188084</t>
  </si>
  <si>
    <t>露彼得菲律宾马卡蒂 - 青年旅舍</t>
  </si>
  <si>
    <t>Frumkin Mark</t>
  </si>
  <si>
    <t>840.00</t>
  </si>
  <si>
    <t>901.00</t>
  </si>
  <si>
    <t>2023-11-04 04:21:10</t>
  </si>
  <si>
    <t>2023-11-10</t>
  </si>
  <si>
    <t>4226680</t>
  </si>
  <si>
    <t>紫鹭酒店</t>
  </si>
  <si>
    <t>NAVERO ROSALES ENCARNACION,CANO ALVAREZ JAVIER</t>
  </si>
  <si>
    <t>1263.48</t>
  </si>
  <si>
    <t>1351.46</t>
  </si>
  <si>
    <t>2023-11-10 06:18:45</t>
  </si>
  <si>
    <t>西班牙</t>
  </si>
  <si>
    <t>2023-11-23</t>
  </si>
  <si>
    <t>4307648</t>
  </si>
  <si>
    <t>巴淡岛艺术酒店</t>
  </si>
  <si>
    <t>Ler Joanne</t>
  </si>
  <si>
    <t>909.07</t>
  </si>
  <si>
    <t>987.48</t>
  </si>
  <si>
    <t>2023-11-23 09:02:41</t>
  </si>
  <si>
    <t>2023-11-16</t>
  </si>
  <si>
    <t>4266046</t>
  </si>
  <si>
    <t>Mandarin Bay Resort and Spa</t>
  </si>
  <si>
    <t>WEI SHUHUEI</t>
  </si>
  <si>
    <t>2024-01-27</t>
  </si>
  <si>
    <t>6664.03</t>
  </si>
  <si>
    <t>7164.08</t>
  </si>
  <si>
    <t>2023-11-16 16:47:36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</si>
</sst>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14</xdr:col>
      <xdr:colOff>447675</xdr:colOff>
      <xdr:row>65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10487025" cy="471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45325</v>
      </c>
      <c r="G2" s="6">
        <v>45326</v>
      </c>
      <c r="H2" s="4">
        <v>1</v>
      </c>
      <c r="I2" s="4">
        <v>1</v>
      </c>
      <c r="J2" s="4">
        <v>1</v>
      </c>
      <c r="K2" s="4" t="s">
        <v>30</v>
      </c>
      <c r="L2" s="4">
        <v>203</v>
      </c>
      <c r="M2" s="4">
        <v>203</v>
      </c>
      <c r="N2" s="4" t="s">
        <v>31</v>
      </c>
      <c r="O2" s="4" t="s">
        <v>32</v>
      </c>
      <c r="P2" s="4" t="s">
        <v>33</v>
      </c>
      <c r="Q2" s="4">
        <v>0</v>
      </c>
      <c r="R2" s="7">
        <v>45051</v>
      </c>
      <c r="S2" s="6">
        <v>45329</v>
      </c>
      <c r="T2" s="4" t="s">
        <v>34</v>
      </c>
      <c r="U2" s="4">
        <v>203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45324</v>
      </c>
      <c r="G3" s="6">
        <v>45326</v>
      </c>
      <c r="H3" s="4">
        <v>1</v>
      </c>
      <c r="I3" s="4">
        <v>2</v>
      </c>
      <c r="J3" s="4">
        <v>2</v>
      </c>
      <c r="K3" s="4" t="s">
        <v>30</v>
      </c>
      <c r="L3" s="4">
        <v>755.06</v>
      </c>
      <c r="M3" s="4">
        <v>755.06</v>
      </c>
      <c r="N3" s="4" t="s">
        <v>40</v>
      </c>
      <c r="O3" s="4" t="s">
        <v>32</v>
      </c>
      <c r="P3" s="4" t="s">
        <v>33</v>
      </c>
      <c r="Q3" s="4">
        <v>0</v>
      </c>
      <c r="R3" s="7">
        <v>45096.0000115741</v>
      </c>
      <c r="S3" s="6">
        <v>45329</v>
      </c>
      <c r="T3" s="4" t="s">
        <v>34</v>
      </c>
      <c r="U3" s="4">
        <v>755.06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45323</v>
      </c>
      <c r="G4" s="6">
        <v>45326</v>
      </c>
      <c r="H4" s="4">
        <v>1</v>
      </c>
      <c r="I4" s="4">
        <v>3</v>
      </c>
      <c r="J4" s="4">
        <v>3</v>
      </c>
      <c r="K4" s="4" t="s">
        <v>30</v>
      </c>
      <c r="L4" s="4">
        <v>2758.29</v>
      </c>
      <c r="M4" s="4">
        <v>2758.29</v>
      </c>
      <c r="N4" s="4" t="s">
        <v>46</v>
      </c>
      <c r="O4" s="4" t="s">
        <v>32</v>
      </c>
      <c r="P4" s="4" t="s">
        <v>33</v>
      </c>
      <c r="Q4" s="4">
        <v>0</v>
      </c>
      <c r="R4" s="7">
        <v>45120</v>
      </c>
      <c r="S4" s="6">
        <v>45329</v>
      </c>
      <c r="T4" s="4" t="s">
        <v>34</v>
      </c>
      <c r="U4" s="4">
        <v>2758.29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37</v>
      </c>
      <c r="B5" s="4" t="s">
        <v>26</v>
      </c>
      <c r="C5" s="4" t="s">
        <v>49</v>
      </c>
      <c r="D5" s="4" t="s">
        <v>38</v>
      </c>
      <c r="E5" s="4" t="s">
        <v>39</v>
      </c>
      <c r="F5" s="6">
        <v>45324</v>
      </c>
      <c r="G5" s="6">
        <v>45326</v>
      </c>
      <c r="H5" s="4">
        <v>1</v>
      </c>
      <c r="I5" s="4">
        <v>2</v>
      </c>
      <c r="J5" s="4">
        <v>2</v>
      </c>
      <c r="K5" s="4" t="s">
        <v>30</v>
      </c>
      <c r="L5" s="4">
        <v>-755.06</v>
      </c>
      <c r="M5" s="4">
        <v>-755.06</v>
      </c>
      <c r="N5" s="4" t="s">
        <v>40</v>
      </c>
      <c r="O5" s="4" t="s">
        <v>32</v>
      </c>
      <c r="P5" s="4" t="s">
        <v>33</v>
      </c>
      <c r="Q5" s="4">
        <v>0</v>
      </c>
      <c r="R5" s="7">
        <v>45096.0000115741</v>
      </c>
      <c r="S5" s="6">
        <v>45329</v>
      </c>
      <c r="T5" s="4" t="s">
        <v>34</v>
      </c>
      <c r="U5" s="4">
        <v>-755.06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45322</v>
      </c>
      <c r="G6" s="6">
        <v>45326</v>
      </c>
      <c r="H6" s="4">
        <v>1</v>
      </c>
      <c r="I6" s="4">
        <v>4</v>
      </c>
      <c r="J6" s="4">
        <v>4</v>
      </c>
      <c r="K6" s="4" t="s">
        <v>30</v>
      </c>
      <c r="L6" s="4">
        <v>3018.52</v>
      </c>
      <c r="M6" s="4">
        <v>3018.52</v>
      </c>
      <c r="N6" s="4" t="s">
        <v>53</v>
      </c>
      <c r="O6" s="4" t="s">
        <v>32</v>
      </c>
      <c r="P6" s="4" t="s">
        <v>33</v>
      </c>
      <c r="Q6" s="4">
        <v>0</v>
      </c>
      <c r="R6" s="7">
        <v>45161.0000115741</v>
      </c>
      <c r="S6" s="6">
        <v>45329</v>
      </c>
      <c r="T6" s="4" t="s">
        <v>34</v>
      </c>
      <c r="U6" s="4">
        <v>3018.52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38</v>
      </c>
      <c r="E7" s="4" t="s">
        <v>56</v>
      </c>
      <c r="F7" s="6">
        <v>45324</v>
      </c>
      <c r="G7" s="6">
        <v>45326</v>
      </c>
      <c r="H7" s="4">
        <v>1</v>
      </c>
      <c r="I7" s="4">
        <v>2</v>
      </c>
      <c r="J7" s="4">
        <v>2</v>
      </c>
      <c r="K7" s="4" t="s">
        <v>30</v>
      </c>
      <c r="L7" s="4">
        <v>732.36</v>
      </c>
      <c r="M7" s="4">
        <v>732.36</v>
      </c>
      <c r="N7" s="4" t="s">
        <v>57</v>
      </c>
      <c r="O7" s="4" t="s">
        <v>32</v>
      </c>
      <c r="P7" s="4" t="s">
        <v>33</v>
      </c>
      <c r="Q7" s="4">
        <v>0</v>
      </c>
      <c r="R7" s="7">
        <v>45173.0000115741</v>
      </c>
      <c r="S7" s="6">
        <v>45329</v>
      </c>
      <c r="T7" s="4" t="s">
        <v>34</v>
      </c>
      <c r="U7" s="4">
        <v>732.36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38</v>
      </c>
      <c r="E8" s="4" t="s">
        <v>56</v>
      </c>
      <c r="F8" s="6">
        <v>45324</v>
      </c>
      <c r="G8" s="6">
        <v>45326</v>
      </c>
      <c r="H8" s="4">
        <v>1</v>
      </c>
      <c r="I8" s="4">
        <v>2</v>
      </c>
      <c r="J8" s="4">
        <v>2</v>
      </c>
      <c r="K8" s="4" t="s">
        <v>30</v>
      </c>
      <c r="L8" s="4">
        <v>724.18</v>
      </c>
      <c r="M8" s="4">
        <v>724.18</v>
      </c>
      <c r="N8" s="4" t="s">
        <v>61</v>
      </c>
      <c r="O8" s="4" t="s">
        <v>32</v>
      </c>
      <c r="P8" s="4" t="s">
        <v>33</v>
      </c>
      <c r="Q8" s="4">
        <v>0</v>
      </c>
      <c r="R8" s="7">
        <v>45178.0000115741</v>
      </c>
      <c r="S8" s="6">
        <v>45329</v>
      </c>
      <c r="T8" s="4" t="s">
        <v>34</v>
      </c>
      <c r="U8" s="4">
        <v>724.18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45324</v>
      </c>
      <c r="G9" s="6">
        <v>45326</v>
      </c>
      <c r="H9" s="4">
        <v>1</v>
      </c>
      <c r="I9" s="4">
        <v>2</v>
      </c>
      <c r="J9" s="4">
        <v>2</v>
      </c>
      <c r="K9" s="4" t="s">
        <v>30</v>
      </c>
      <c r="L9" s="4">
        <v>2624.68</v>
      </c>
      <c r="M9" s="4">
        <v>2624.68</v>
      </c>
      <c r="N9" s="4" t="s">
        <v>67</v>
      </c>
      <c r="O9" s="4" t="s">
        <v>32</v>
      </c>
      <c r="P9" s="4" t="s">
        <v>33</v>
      </c>
      <c r="Q9" s="4">
        <v>0</v>
      </c>
      <c r="R9" s="7">
        <v>45231.0000115741</v>
      </c>
      <c r="S9" s="6">
        <v>45329</v>
      </c>
      <c r="T9" s="4" t="s">
        <v>34</v>
      </c>
      <c r="U9" s="4">
        <v>2624.68</v>
      </c>
      <c r="V9" s="4">
        <v>0</v>
      </c>
      <c r="W9" s="4">
        <v>0</v>
      </c>
      <c r="X9" s="4" t="s">
        <v>68</v>
      </c>
      <c r="Y9" s="4" t="s">
        <v>42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45323</v>
      </c>
      <c r="G10" s="6">
        <v>45326</v>
      </c>
      <c r="H10" s="4">
        <v>1</v>
      </c>
      <c r="I10" s="4">
        <v>3</v>
      </c>
      <c r="J10" s="4">
        <v>3</v>
      </c>
      <c r="K10" s="4" t="s">
        <v>30</v>
      </c>
      <c r="L10" s="4">
        <v>4773.24</v>
      </c>
      <c r="M10" s="4">
        <v>4773.24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45232</v>
      </c>
      <c r="S10" s="6">
        <v>45329</v>
      </c>
      <c r="T10" s="4" t="s">
        <v>34</v>
      </c>
      <c r="U10" s="4">
        <v>4773.24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45322</v>
      </c>
      <c r="G11" s="6">
        <v>45326</v>
      </c>
      <c r="H11" s="4">
        <v>1</v>
      </c>
      <c r="I11" s="4">
        <v>4</v>
      </c>
      <c r="J11" s="4">
        <v>4</v>
      </c>
      <c r="K11" s="4" t="s">
        <v>30</v>
      </c>
      <c r="L11" s="4">
        <v>901</v>
      </c>
      <c r="M11" s="4">
        <v>901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45234</v>
      </c>
      <c r="S11" s="6">
        <v>45329</v>
      </c>
      <c r="T11" s="4" t="s">
        <v>34</v>
      </c>
      <c r="U11" s="4">
        <v>901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45325</v>
      </c>
      <c r="G12" s="6">
        <v>45326</v>
      </c>
      <c r="H12" s="4">
        <v>1</v>
      </c>
      <c r="I12" s="4">
        <v>1</v>
      </c>
      <c r="J12" s="4">
        <v>1</v>
      </c>
      <c r="K12" s="4" t="s">
        <v>30</v>
      </c>
      <c r="L12" s="4">
        <v>1185.64</v>
      </c>
      <c r="M12" s="4">
        <v>1185.64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45237.0000115741</v>
      </c>
      <c r="S12" s="6">
        <v>45329</v>
      </c>
      <c r="T12" s="4" t="s">
        <v>34</v>
      </c>
      <c r="U12" s="4">
        <v>1185.64</v>
      </c>
      <c r="V12" s="4">
        <v>0</v>
      </c>
      <c r="W12" s="4">
        <v>0</v>
      </c>
      <c r="X12" s="4" t="s">
        <v>85</v>
      </c>
      <c r="Y12" s="4" t="s">
        <v>42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45324</v>
      </c>
      <c r="G13" s="6">
        <v>45326</v>
      </c>
      <c r="H13" s="4">
        <v>1</v>
      </c>
      <c r="I13" s="4">
        <v>2</v>
      </c>
      <c r="J13" s="4">
        <v>2</v>
      </c>
      <c r="K13" s="4" t="s">
        <v>30</v>
      </c>
      <c r="L13" s="4">
        <v>1351.46</v>
      </c>
      <c r="M13" s="4">
        <v>1351.46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45240.0000115741</v>
      </c>
      <c r="S13" s="6">
        <v>45329</v>
      </c>
      <c r="T13" s="4" t="s">
        <v>34</v>
      </c>
      <c r="U13" s="4">
        <v>1351.46</v>
      </c>
      <c r="V13" s="4">
        <v>0</v>
      </c>
      <c r="W13" s="4">
        <v>0</v>
      </c>
      <c r="X13" s="4" t="s">
        <v>90</v>
      </c>
      <c r="Y13" s="4" t="s">
        <v>42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45324</v>
      </c>
      <c r="G14" s="6">
        <v>45326</v>
      </c>
      <c r="H14" s="4">
        <v>1</v>
      </c>
      <c r="I14" s="4">
        <v>2</v>
      </c>
      <c r="J14" s="4">
        <v>2</v>
      </c>
      <c r="K14" s="4" t="s">
        <v>30</v>
      </c>
      <c r="L14" s="4">
        <v>1409.08</v>
      </c>
      <c r="M14" s="4">
        <v>1409.08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45241.0000115741</v>
      </c>
      <c r="S14" s="6">
        <v>45329</v>
      </c>
      <c r="T14" s="4" t="s">
        <v>34</v>
      </c>
      <c r="U14" s="4">
        <v>1409.08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45325</v>
      </c>
      <c r="G15" s="6">
        <v>45326</v>
      </c>
      <c r="H15" s="4">
        <v>1</v>
      </c>
      <c r="I15" s="4">
        <v>1</v>
      </c>
      <c r="J15" s="4">
        <v>1</v>
      </c>
      <c r="K15" s="4" t="s">
        <v>30</v>
      </c>
      <c r="L15" s="4">
        <v>688.7</v>
      </c>
      <c r="M15" s="4">
        <v>688.7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45241</v>
      </c>
      <c r="S15" s="6">
        <v>45329</v>
      </c>
      <c r="T15" s="4" t="s">
        <v>34</v>
      </c>
      <c r="U15" s="4">
        <v>688.7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81</v>
      </c>
      <c r="B16" s="4" t="s">
        <v>26</v>
      </c>
      <c r="C16" s="4" t="s">
        <v>49</v>
      </c>
      <c r="D16" s="4" t="s">
        <v>82</v>
      </c>
      <c r="E16" s="4" t="s">
        <v>83</v>
      </c>
      <c r="F16" s="6">
        <v>45325</v>
      </c>
      <c r="G16" s="6">
        <v>45326</v>
      </c>
      <c r="H16" s="4">
        <v>1</v>
      </c>
      <c r="I16" s="4">
        <v>1</v>
      </c>
      <c r="J16" s="4">
        <v>1</v>
      </c>
      <c r="K16" s="4" t="s">
        <v>30</v>
      </c>
      <c r="L16" s="4">
        <v>-1185.64</v>
      </c>
      <c r="M16" s="4">
        <v>-1185.64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45237.0000115741</v>
      </c>
      <c r="S16" s="6">
        <v>45329</v>
      </c>
      <c r="T16" s="4" t="s">
        <v>34</v>
      </c>
      <c r="U16" s="4">
        <v>-1185.64</v>
      </c>
      <c r="V16" s="4">
        <v>0</v>
      </c>
      <c r="W16" s="4">
        <v>0</v>
      </c>
      <c r="X16" s="4" t="s">
        <v>85</v>
      </c>
      <c r="Y16" s="4" t="s">
        <v>42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45318</v>
      </c>
      <c r="G17" s="6">
        <v>45326</v>
      </c>
      <c r="H17" s="4">
        <v>1</v>
      </c>
      <c r="I17" s="4">
        <v>8</v>
      </c>
      <c r="J17" s="4">
        <v>8</v>
      </c>
      <c r="K17" s="4" t="s">
        <v>30</v>
      </c>
      <c r="L17" s="4">
        <v>7164.08</v>
      </c>
      <c r="M17" s="4">
        <v>7164.08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45246.0000115741</v>
      </c>
      <c r="S17" s="6">
        <v>45329</v>
      </c>
      <c r="T17" s="4" t="s">
        <v>34</v>
      </c>
      <c r="U17" s="4">
        <v>7164.08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45325</v>
      </c>
      <c r="G18" s="6">
        <v>45326</v>
      </c>
      <c r="H18" s="4">
        <v>3</v>
      </c>
      <c r="I18" s="4">
        <v>1</v>
      </c>
      <c r="J18" s="4">
        <v>3</v>
      </c>
      <c r="K18" s="4" t="s">
        <v>30</v>
      </c>
      <c r="L18" s="4">
        <v>987.48</v>
      </c>
      <c r="M18" s="4">
        <v>987.48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45253.0000115741</v>
      </c>
      <c r="S18" s="6">
        <v>45329</v>
      </c>
      <c r="T18" s="4" t="s">
        <v>34</v>
      </c>
      <c r="U18" s="4">
        <v>987.48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45325</v>
      </c>
      <c r="G19" s="6">
        <v>45326</v>
      </c>
      <c r="H19" s="4">
        <v>1</v>
      </c>
      <c r="I19" s="4">
        <v>1</v>
      </c>
      <c r="J19" s="4">
        <v>1</v>
      </c>
      <c r="K19" s="4" t="s">
        <v>30</v>
      </c>
      <c r="L19" s="4">
        <v>528.98</v>
      </c>
      <c r="M19" s="4">
        <v>528.98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45284</v>
      </c>
      <c r="S19" s="6">
        <v>45329</v>
      </c>
      <c r="T19" s="4" t="s">
        <v>34</v>
      </c>
      <c r="U19" s="4">
        <v>528.98</v>
      </c>
      <c r="V19" s="4">
        <v>0</v>
      </c>
      <c r="W19" s="4">
        <v>0</v>
      </c>
      <c r="X19" s="4" t="s">
        <v>119</v>
      </c>
      <c r="Y19" s="4" t="s">
        <v>42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45324</v>
      </c>
      <c r="G20" s="6">
        <v>45326</v>
      </c>
      <c r="H20" s="4">
        <v>1</v>
      </c>
      <c r="I20" s="4">
        <v>2</v>
      </c>
      <c r="J20" s="4">
        <v>2</v>
      </c>
      <c r="K20" s="4" t="s">
        <v>30</v>
      </c>
      <c r="L20" s="4">
        <v>702.06</v>
      </c>
      <c r="M20" s="4">
        <v>702.06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45292.0000115741</v>
      </c>
      <c r="S20" s="6">
        <v>45329</v>
      </c>
      <c r="T20" s="4" t="s">
        <v>34</v>
      </c>
      <c r="U20" s="4">
        <v>702.06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45325</v>
      </c>
      <c r="G21" s="6">
        <v>45326</v>
      </c>
      <c r="H21" s="4">
        <v>1</v>
      </c>
      <c r="I21" s="4">
        <v>1</v>
      </c>
      <c r="J21" s="4">
        <v>1</v>
      </c>
      <c r="K21" s="4" t="s">
        <v>30</v>
      </c>
      <c r="L21" s="4">
        <v>2259.76</v>
      </c>
      <c r="M21" s="4">
        <v>2259.76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45292.0000115741</v>
      </c>
      <c r="S21" s="6">
        <v>45329</v>
      </c>
      <c r="T21" s="4" t="s">
        <v>34</v>
      </c>
      <c r="U21" s="4">
        <v>2259.76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69</v>
      </c>
      <c r="B22" s="4" t="s">
        <v>26</v>
      </c>
      <c r="C22" s="4" t="s">
        <v>49</v>
      </c>
      <c r="D22" s="4" t="s">
        <v>70</v>
      </c>
      <c r="E22" s="4" t="s">
        <v>71</v>
      </c>
      <c r="F22" s="6">
        <v>45323</v>
      </c>
      <c r="G22" s="6">
        <v>45326</v>
      </c>
      <c r="H22" s="4">
        <v>1</v>
      </c>
      <c r="I22" s="4">
        <v>3</v>
      </c>
      <c r="J22" s="4">
        <v>3</v>
      </c>
      <c r="K22" s="4" t="s">
        <v>30</v>
      </c>
      <c r="L22" s="4">
        <v>-4773.24</v>
      </c>
      <c r="M22" s="4">
        <v>-4773.24</v>
      </c>
      <c r="N22" s="4" t="s">
        <v>72</v>
      </c>
      <c r="O22" s="4" t="s">
        <v>32</v>
      </c>
      <c r="P22" s="4" t="s">
        <v>33</v>
      </c>
      <c r="Q22" s="4">
        <v>0</v>
      </c>
      <c r="R22" s="7">
        <v>45232</v>
      </c>
      <c r="S22" s="6">
        <v>45329</v>
      </c>
      <c r="T22" s="4" t="s">
        <v>34</v>
      </c>
      <c r="U22" s="4">
        <v>-4773.24</v>
      </c>
      <c r="V22" s="4">
        <v>0</v>
      </c>
      <c r="W22" s="4">
        <v>0</v>
      </c>
      <c r="X22" s="4" t="s">
        <v>73</v>
      </c>
      <c r="Y22" s="4" t="s">
        <v>74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45324</v>
      </c>
      <c r="G23" s="6">
        <v>45326</v>
      </c>
      <c r="H23" s="4">
        <v>1</v>
      </c>
      <c r="I23" s="4">
        <v>2</v>
      </c>
      <c r="J23" s="4">
        <v>2</v>
      </c>
      <c r="K23" s="4" t="s">
        <v>30</v>
      </c>
      <c r="L23" s="4">
        <v>1952.42</v>
      </c>
      <c r="M23" s="4">
        <v>1952.42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45297.0000115741</v>
      </c>
      <c r="S23" s="6">
        <v>45329</v>
      </c>
      <c r="T23" s="4" t="s">
        <v>34</v>
      </c>
      <c r="U23" s="4">
        <v>1952.42</v>
      </c>
      <c r="V23" s="4">
        <v>0</v>
      </c>
      <c r="W23" s="4">
        <v>0</v>
      </c>
      <c r="X23" s="4" t="s">
        <v>136</v>
      </c>
      <c r="Y23" s="4" t="s">
        <v>42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45323</v>
      </c>
      <c r="G24" s="6">
        <v>45326</v>
      </c>
      <c r="H24" s="4">
        <v>1</v>
      </c>
      <c r="I24" s="4">
        <v>3</v>
      </c>
      <c r="J24" s="4">
        <v>3</v>
      </c>
      <c r="K24" s="4" t="s">
        <v>30</v>
      </c>
      <c r="L24" s="4">
        <v>2848.38</v>
      </c>
      <c r="M24" s="4">
        <v>2848.38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45297</v>
      </c>
      <c r="S24" s="6">
        <v>45329</v>
      </c>
      <c r="T24" s="4" t="s">
        <v>34</v>
      </c>
      <c r="U24" s="4">
        <v>2848.38</v>
      </c>
      <c r="V24" s="4">
        <v>0</v>
      </c>
      <c r="W24" s="4">
        <v>0</v>
      </c>
      <c r="X24" s="4" t="s">
        <v>141</v>
      </c>
      <c r="Y24" s="4" t="s">
        <v>42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45325</v>
      </c>
      <c r="G25" s="6">
        <v>45326</v>
      </c>
      <c r="H25" s="4">
        <v>1</v>
      </c>
      <c r="I25" s="4">
        <v>1</v>
      </c>
      <c r="J25" s="4">
        <v>1</v>
      </c>
      <c r="K25" s="4" t="s">
        <v>30</v>
      </c>
      <c r="L25" s="4">
        <v>342.63</v>
      </c>
      <c r="M25" s="4">
        <v>342.63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45127.0000115741</v>
      </c>
      <c r="S25" s="6">
        <v>45329</v>
      </c>
      <c r="T25" s="4" t="s">
        <v>34</v>
      </c>
      <c r="U25" s="4">
        <v>342.63</v>
      </c>
      <c r="V25" s="4">
        <v>0</v>
      </c>
      <c r="W25" s="4">
        <v>0</v>
      </c>
      <c r="X25" s="4" t="s">
        <v>146</v>
      </c>
      <c r="Y25" s="4" t="s">
        <v>42</v>
      </c>
    </row>
    <row r="26" s="4" customFormat="1" spans="1:25">
      <c r="A26" s="4" t="s">
        <v>137</v>
      </c>
      <c r="B26" s="4" t="s">
        <v>26</v>
      </c>
      <c r="C26" s="4" t="s">
        <v>49</v>
      </c>
      <c r="D26" s="4" t="s">
        <v>138</v>
      </c>
      <c r="E26" s="4" t="s">
        <v>139</v>
      </c>
      <c r="F26" s="6">
        <v>45323</v>
      </c>
      <c r="G26" s="6">
        <v>45326</v>
      </c>
      <c r="H26" s="4">
        <v>1</v>
      </c>
      <c r="I26" s="4">
        <v>3</v>
      </c>
      <c r="J26" s="4">
        <v>3</v>
      </c>
      <c r="K26" s="4" t="s">
        <v>30</v>
      </c>
      <c r="L26" s="4">
        <v>-2848.38</v>
      </c>
      <c r="M26" s="4">
        <v>-2848.38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45297</v>
      </c>
      <c r="S26" s="6">
        <v>45329</v>
      </c>
      <c r="T26" s="4" t="s">
        <v>34</v>
      </c>
      <c r="U26" s="4">
        <v>-2848.38</v>
      </c>
      <c r="V26" s="4">
        <v>0</v>
      </c>
      <c r="W26" s="4">
        <v>0</v>
      </c>
      <c r="X26" s="4" t="s">
        <v>141</v>
      </c>
      <c r="Y26" s="4" t="s">
        <v>42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45324</v>
      </c>
      <c r="G27" s="6">
        <v>45326</v>
      </c>
      <c r="H27" s="4">
        <v>1</v>
      </c>
      <c r="I27" s="4">
        <v>2</v>
      </c>
      <c r="J27" s="4">
        <v>2</v>
      </c>
      <c r="K27" s="4" t="s">
        <v>30</v>
      </c>
      <c r="L27" s="4">
        <v>2254.98</v>
      </c>
      <c r="M27" s="4">
        <v>2254.98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45310</v>
      </c>
      <c r="S27" s="6">
        <v>45329</v>
      </c>
      <c r="T27" s="4" t="s">
        <v>34</v>
      </c>
      <c r="U27" s="4">
        <v>2254.98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127</v>
      </c>
      <c r="E28" s="4" t="s">
        <v>154</v>
      </c>
      <c r="F28" s="6">
        <v>45322</v>
      </c>
      <c r="G28" s="6">
        <v>45326</v>
      </c>
      <c r="H28" s="4">
        <v>1</v>
      </c>
      <c r="I28" s="4">
        <v>4</v>
      </c>
      <c r="J28" s="4">
        <v>4</v>
      </c>
      <c r="K28" s="4" t="s">
        <v>30</v>
      </c>
      <c r="L28" s="4">
        <v>7101.9</v>
      </c>
      <c r="M28" s="4">
        <v>7101.9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45319</v>
      </c>
      <c r="S28" s="6">
        <v>45329</v>
      </c>
      <c r="T28" s="4" t="s">
        <v>34</v>
      </c>
      <c r="U28" s="4">
        <v>7101.9</v>
      </c>
      <c r="V28" s="4">
        <v>0</v>
      </c>
      <c r="W28" s="4">
        <v>0</v>
      </c>
      <c r="X28" s="4" t="s">
        <v>156</v>
      </c>
      <c r="Y28" s="4" t="s">
        <v>157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1" sqref="A31:C33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</v>
      </c>
    </row>
    <row r="2" s="4" customFormat="1" spans="1:9">
      <c r="A2" s="5">
        <v>999224008428041</v>
      </c>
      <c r="B2" s="6">
        <v>45325</v>
      </c>
      <c r="C2" s="6">
        <v>45326</v>
      </c>
      <c r="D2" s="4">
        <v>203</v>
      </c>
      <c r="E2" s="4" t="str">
        <f>VLOOKUP(A2,HOP!A:L,12,0)</f>
        <v>203.00</v>
      </c>
      <c r="F2" s="4" t="str">
        <f>VLOOKUP(A2,HOP!A:C,3,0)</f>
        <v>3327964</v>
      </c>
      <c r="G2" s="4">
        <f>D2-E2</f>
        <v>0</v>
      </c>
      <c r="H2" s="4" t="str">
        <f>$H$1&amp;F2</f>
        <v>，3327964</v>
      </c>
      <c r="I2" s="4" t="str">
        <f>VLOOKUP(A2,HOP!A:U,21,0)</f>
        <v>直连</v>
      </c>
    </row>
    <row r="3" s="4" customFormat="1" hidden="1" spans="1:9">
      <c r="A3" s="5">
        <v>999224850446092</v>
      </c>
      <c r="B3" s="6">
        <v>45324</v>
      </c>
      <c r="C3" s="6">
        <v>45326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4" si="0">D3-E3</f>
        <v>#N/A</v>
      </c>
      <c r="H3" s="4" t="e">
        <f t="shared" ref="H3:H24" si="1">$H$1&amp;F3</f>
        <v>#N/A</v>
      </c>
      <c r="I3" s="4" t="e">
        <f>VLOOKUP(A3,HOP!A:U,21,0)</f>
        <v>#N/A</v>
      </c>
    </row>
    <row r="4" s="4" customFormat="1" spans="1:9">
      <c r="A4" s="5">
        <v>999225296358264</v>
      </c>
      <c r="B4" s="6">
        <v>45323</v>
      </c>
      <c r="C4" s="6">
        <v>45326</v>
      </c>
      <c r="D4" s="4">
        <v>2758.29</v>
      </c>
      <c r="E4" s="4" t="str">
        <f>VLOOKUP(A4,HOP!A:L,12,0)</f>
        <v>2758.29</v>
      </c>
      <c r="F4" s="4" t="str">
        <f>VLOOKUP(A4,HOP!A:C,3,0)</f>
        <v>3628906</v>
      </c>
      <c r="G4" s="4">
        <f t="shared" si="0"/>
        <v>0</v>
      </c>
      <c r="H4" s="4" t="str">
        <f t="shared" si="1"/>
        <v>，3628906</v>
      </c>
      <c r="I4" s="4" t="str">
        <f>VLOOKUP(A4,HOP!A:U,21,0)</f>
        <v>直连</v>
      </c>
    </row>
    <row r="5" s="4" customFormat="1" spans="1:9">
      <c r="A5" s="5">
        <v>999226280423566</v>
      </c>
      <c r="B5" s="6">
        <v>45322</v>
      </c>
      <c r="C5" s="6">
        <v>45326</v>
      </c>
      <c r="D5" s="4">
        <v>3018.52</v>
      </c>
      <c r="E5" s="4" t="str">
        <f>VLOOKUP(A5,HOP!A:L,12,0)</f>
        <v>3018.52</v>
      </c>
      <c r="F5" s="4" t="str">
        <f>VLOOKUP(A5,HOP!A:C,3,0)</f>
        <v>3824275</v>
      </c>
      <c r="G5" s="4">
        <f t="shared" si="0"/>
        <v>0</v>
      </c>
      <c r="H5" s="4" t="str">
        <f t="shared" si="1"/>
        <v>，3824275</v>
      </c>
      <c r="I5" s="4" t="str">
        <f>VLOOKUP(A5,HOP!A:U,21,0)</f>
        <v>直连</v>
      </c>
    </row>
    <row r="6" s="4" customFormat="1" spans="1:9">
      <c r="A6" s="5">
        <v>999226625006154</v>
      </c>
      <c r="B6" s="6">
        <v>45324</v>
      </c>
      <c r="C6" s="6">
        <v>45326</v>
      </c>
      <c r="D6" s="4">
        <v>732.36</v>
      </c>
      <c r="E6" s="4" t="str">
        <f>VLOOKUP(A6,HOP!A:L,12,0)</f>
        <v>732.36</v>
      </c>
      <c r="F6" s="4" t="str">
        <f>VLOOKUP(A6,HOP!A:C,3,0)</f>
        <v>3883679</v>
      </c>
      <c r="G6" s="4">
        <f t="shared" si="0"/>
        <v>0</v>
      </c>
      <c r="H6" s="4" t="str">
        <f t="shared" si="1"/>
        <v>，3883679</v>
      </c>
      <c r="I6" s="4" t="str">
        <f>VLOOKUP(A6,HOP!A:U,21,0)</f>
        <v>直采</v>
      </c>
    </row>
    <row r="7" s="4" customFormat="1" spans="1:9">
      <c r="A7" s="5">
        <v>999226718245153</v>
      </c>
      <c r="B7" s="6">
        <v>45324</v>
      </c>
      <c r="C7" s="6">
        <v>45326</v>
      </c>
      <c r="D7" s="4">
        <v>724.18</v>
      </c>
      <c r="E7" s="4" t="str">
        <f>VLOOKUP(A7,HOP!A:L,12,0)</f>
        <v>724.18</v>
      </c>
      <c r="F7" s="4" t="str">
        <f>VLOOKUP(A7,HOP!A:C,3,0)</f>
        <v>3904370</v>
      </c>
      <c r="G7" s="4">
        <f t="shared" si="0"/>
        <v>0</v>
      </c>
      <c r="H7" s="4" t="str">
        <f t="shared" si="1"/>
        <v>，3904370</v>
      </c>
      <c r="I7" s="4" t="str">
        <f>VLOOKUP(A7,HOP!A:U,21,0)</f>
        <v>直采</v>
      </c>
    </row>
    <row r="8" s="4" customFormat="1" spans="1:9">
      <c r="A8" s="5">
        <v>999228271056413</v>
      </c>
      <c r="B8" s="6">
        <v>45324</v>
      </c>
      <c r="C8" s="6">
        <v>45326</v>
      </c>
      <c r="D8" s="4">
        <v>2624.68</v>
      </c>
      <c r="E8" s="4" t="str">
        <f>VLOOKUP(A8,HOP!A:L,12,0)</f>
        <v>2624.68</v>
      </c>
      <c r="F8" s="4" t="str">
        <f>VLOOKUP(A8,HOP!A:C,3,0)</f>
        <v>4171393</v>
      </c>
      <c r="G8" s="4">
        <f t="shared" si="0"/>
        <v>0</v>
      </c>
      <c r="H8" s="4" t="str">
        <f t="shared" si="1"/>
        <v>，4171393</v>
      </c>
      <c r="I8" s="4" t="str">
        <f>VLOOKUP(A8,HOP!A:U,21,0)</f>
        <v>直连</v>
      </c>
    </row>
    <row r="9" s="4" customFormat="1" hidden="1" spans="1:9">
      <c r="A9" s="5">
        <v>999228282175797</v>
      </c>
      <c r="B9" s="6">
        <v>45323</v>
      </c>
      <c r="C9" s="6">
        <v>45326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999228314140698</v>
      </c>
      <c r="B10" s="6">
        <v>45322</v>
      </c>
      <c r="C10" s="6">
        <v>45326</v>
      </c>
      <c r="D10" s="4">
        <v>901</v>
      </c>
      <c r="E10" s="4" t="str">
        <f>VLOOKUP(A10,HOP!A:L,12,0)</f>
        <v>901.00</v>
      </c>
      <c r="F10" s="4" t="str">
        <f>VLOOKUP(A10,HOP!A:C,3,0)</f>
        <v>4188084</v>
      </c>
      <c r="G10" s="4">
        <f t="shared" si="0"/>
        <v>0</v>
      </c>
      <c r="H10" s="4" t="str">
        <f t="shared" si="1"/>
        <v>，4188084</v>
      </c>
      <c r="I10" s="4" t="str">
        <f>VLOOKUP(A10,HOP!A:U,21,0)</f>
        <v>直连</v>
      </c>
    </row>
    <row r="11" s="4" customFormat="1" hidden="1" spans="1:9">
      <c r="A11" s="5">
        <v>999228351591957</v>
      </c>
      <c r="B11" s="6">
        <v>45325</v>
      </c>
      <c r="C11" s="6">
        <v>45326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999228393875110</v>
      </c>
      <c r="B12" s="6">
        <v>45324</v>
      </c>
      <c r="C12" s="6">
        <v>45326</v>
      </c>
      <c r="D12" s="4">
        <v>1351.46</v>
      </c>
      <c r="E12" s="4" t="str">
        <f>VLOOKUP(A12,HOP!A:L,12,0)</f>
        <v>1351.46</v>
      </c>
      <c r="F12" s="4" t="str">
        <f>VLOOKUP(A12,HOP!A:C,3,0)</f>
        <v>4226680</v>
      </c>
      <c r="G12" s="4">
        <f t="shared" si="0"/>
        <v>0</v>
      </c>
      <c r="H12" s="4" t="str">
        <f t="shared" si="1"/>
        <v>，4226680</v>
      </c>
      <c r="I12" s="4" t="str">
        <f>VLOOKUP(A12,HOP!A:U,21,0)</f>
        <v>直连</v>
      </c>
    </row>
    <row r="13" s="4" customFormat="1" spans="1:9">
      <c r="A13" s="5">
        <v>999228421285975</v>
      </c>
      <c r="B13" s="6">
        <v>45324</v>
      </c>
      <c r="C13" s="6">
        <v>45326</v>
      </c>
      <c r="D13" s="4">
        <v>1409.08</v>
      </c>
      <c r="E13" s="4" t="str">
        <f>VLOOKUP(A13,HOP!A:L,12,0)</f>
        <v>1409.08</v>
      </c>
      <c r="F13" s="4" t="str">
        <f>VLOOKUP(A13,HOP!A:C,3,0)</f>
        <v>4236017</v>
      </c>
      <c r="G13" s="4">
        <f t="shared" si="0"/>
        <v>0</v>
      </c>
      <c r="H13" s="4" t="str">
        <f t="shared" si="1"/>
        <v>，4236017</v>
      </c>
      <c r="I13" s="4" t="str">
        <f>VLOOKUP(A13,HOP!A:U,21,0)</f>
        <v>直连</v>
      </c>
    </row>
    <row r="14" s="4" customFormat="1" spans="1:9">
      <c r="A14" s="5">
        <v>999228434843348</v>
      </c>
      <c r="B14" s="6">
        <v>45325</v>
      </c>
      <c r="C14" s="6">
        <v>45326</v>
      </c>
      <c r="D14" s="4">
        <v>688.7</v>
      </c>
      <c r="E14" s="4" t="str">
        <f>VLOOKUP(A14,HOP!A:L,12,0)</f>
        <v>688.70</v>
      </c>
      <c r="F14" s="4" t="str">
        <f>VLOOKUP(A14,HOP!A:C,3,0)</f>
        <v>4238508</v>
      </c>
      <c r="G14" s="4">
        <f t="shared" si="0"/>
        <v>0</v>
      </c>
      <c r="H14" s="4" t="str">
        <f t="shared" si="1"/>
        <v>，4238508</v>
      </c>
      <c r="I14" s="4" t="str">
        <f>VLOOKUP(A14,HOP!A:U,21,0)</f>
        <v>直连</v>
      </c>
    </row>
    <row r="15" s="4" customFormat="1" spans="1:9">
      <c r="A15" s="5">
        <v>999228499332027</v>
      </c>
      <c r="B15" s="6">
        <v>45318</v>
      </c>
      <c r="C15" s="6">
        <v>45326</v>
      </c>
      <c r="D15" s="4">
        <v>7164.08</v>
      </c>
      <c r="E15" s="4" t="str">
        <f>VLOOKUP(A15,HOP!A:L,12,0)</f>
        <v>7164.08</v>
      </c>
      <c r="F15" s="4" t="str">
        <f>VLOOKUP(A15,HOP!A:C,3,0)</f>
        <v>4266046</v>
      </c>
      <c r="G15" s="4">
        <f t="shared" si="0"/>
        <v>0</v>
      </c>
      <c r="H15" s="4" t="str">
        <f t="shared" si="1"/>
        <v>，4266046</v>
      </c>
      <c r="I15" s="4" t="str">
        <f>VLOOKUP(A15,HOP!A:U,21,0)</f>
        <v>直采</v>
      </c>
    </row>
    <row r="16" s="4" customFormat="1" spans="1:9">
      <c r="A16" s="5">
        <v>999228590044486</v>
      </c>
      <c r="B16" s="6">
        <v>45325</v>
      </c>
      <c r="C16" s="6">
        <v>45326</v>
      </c>
      <c r="D16" s="4">
        <v>987.48</v>
      </c>
      <c r="E16" s="4" t="str">
        <f>VLOOKUP(A16,HOP!A:L,12,0)</f>
        <v>987.48</v>
      </c>
      <c r="F16" s="4" t="str">
        <f>VLOOKUP(A16,HOP!A:C,3,0)</f>
        <v>4307648</v>
      </c>
      <c r="G16" s="4">
        <f t="shared" si="0"/>
        <v>0</v>
      </c>
      <c r="H16" s="4" t="str">
        <f t="shared" si="1"/>
        <v>，4307648</v>
      </c>
      <c r="I16" s="4" t="str">
        <f>VLOOKUP(A16,HOP!A:U,21,0)</f>
        <v>直连</v>
      </c>
    </row>
    <row r="17" s="4" customFormat="1" spans="1:9">
      <c r="A17" s="5">
        <v>29425205760</v>
      </c>
      <c r="B17" s="6">
        <v>45325</v>
      </c>
      <c r="C17" s="6">
        <v>45326</v>
      </c>
      <c r="D17" s="4">
        <v>528.98</v>
      </c>
      <c r="E17" s="4" t="str">
        <f>VLOOKUP(A17,HOP!A:L,12,0)</f>
        <v>528.98</v>
      </c>
      <c r="F17" s="4" t="str">
        <f>VLOOKUP(A17,HOP!A:C,3,0)</f>
        <v>4488360</v>
      </c>
      <c r="G17" s="4">
        <f t="shared" si="0"/>
        <v>0</v>
      </c>
      <c r="H17" s="4" t="str">
        <f t="shared" si="1"/>
        <v>，4488360</v>
      </c>
      <c r="I17" s="4" t="str">
        <f>VLOOKUP(A17,HOP!A:U,21,0)</f>
        <v>直连</v>
      </c>
    </row>
    <row r="18" s="4" customFormat="1" spans="1:9">
      <c r="A18" s="5">
        <v>999229455175672</v>
      </c>
      <c r="B18" s="6">
        <v>45324</v>
      </c>
      <c r="C18" s="6">
        <v>45326</v>
      </c>
      <c r="D18" s="4">
        <v>702.06</v>
      </c>
      <c r="E18" s="4" t="str">
        <f>VLOOKUP(A18,HOP!A:L,12,0)</f>
        <v>702.06</v>
      </c>
      <c r="F18" s="4" t="str">
        <f>VLOOKUP(A18,HOP!A:C,3,0)</f>
        <v>4529050</v>
      </c>
      <c r="G18" s="4">
        <f t="shared" si="0"/>
        <v>0</v>
      </c>
      <c r="H18" s="4" t="str">
        <f t="shared" si="1"/>
        <v>，4529050</v>
      </c>
      <c r="I18" s="4" t="str">
        <f>VLOOKUP(A18,HOP!A:U,21,0)</f>
        <v>直采</v>
      </c>
    </row>
    <row r="19" s="4" customFormat="1" spans="1:9">
      <c r="A19" s="5">
        <v>999229455610284</v>
      </c>
      <c r="B19" s="6">
        <v>45325</v>
      </c>
      <c r="C19" s="6">
        <v>45326</v>
      </c>
      <c r="D19" s="4">
        <v>2259.76</v>
      </c>
      <c r="E19" s="4" t="str">
        <f>VLOOKUP(A19,HOP!A:L,12,0)</f>
        <v>2259.76</v>
      </c>
      <c r="F19" s="4" t="str">
        <f>VLOOKUP(A19,HOP!A:C,3,0)</f>
        <v>4529442</v>
      </c>
      <c r="G19" s="4">
        <f t="shared" si="0"/>
        <v>0</v>
      </c>
      <c r="H19" s="4" t="str">
        <f t="shared" si="1"/>
        <v>，4529442</v>
      </c>
      <c r="I19" s="4" t="str">
        <f>VLOOKUP(A19,HOP!A:U,21,0)</f>
        <v>直采</v>
      </c>
    </row>
    <row r="20" s="4" customFormat="1" spans="1:9">
      <c r="A20" s="5">
        <v>999229497558425</v>
      </c>
      <c r="B20" s="6">
        <v>45324</v>
      </c>
      <c r="C20" s="6">
        <v>45326</v>
      </c>
      <c r="D20" s="4">
        <v>1952.42</v>
      </c>
      <c r="E20" s="4" t="str">
        <f>VLOOKUP(A20,HOP!A:L,12,0)</f>
        <v>1952.42</v>
      </c>
      <c r="F20" s="4" t="str">
        <f>VLOOKUP(A20,HOP!A:C,3,0)</f>
        <v>4552742</v>
      </c>
      <c r="G20" s="4">
        <f t="shared" si="0"/>
        <v>0</v>
      </c>
      <c r="H20" s="4" t="str">
        <f t="shared" si="1"/>
        <v>，4552742</v>
      </c>
      <c r="I20" s="4" t="str">
        <f>VLOOKUP(A20,HOP!A:U,21,0)</f>
        <v>直连</v>
      </c>
    </row>
    <row r="21" s="4" customFormat="1" hidden="1" spans="1:9">
      <c r="A21" s="5">
        <v>999229531541211</v>
      </c>
      <c r="B21" s="6">
        <v>45323</v>
      </c>
      <c r="C21" s="6">
        <v>45326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999225471842614</v>
      </c>
      <c r="B22" s="6">
        <v>45325</v>
      </c>
      <c r="C22" s="6">
        <v>45326</v>
      </c>
      <c r="D22" s="4">
        <v>342.63</v>
      </c>
      <c r="E22" s="4" t="str">
        <f>VLOOKUP(A22,HOP!A:L,12,0)</f>
        <v>342.63</v>
      </c>
      <c r="F22" s="4" t="str">
        <f>VLOOKUP(A22,HOP!A:C,3,0)</f>
        <v>3662819</v>
      </c>
      <c r="G22" s="4">
        <f t="shared" si="0"/>
        <v>0</v>
      </c>
      <c r="H22" s="4" t="str">
        <f t="shared" si="1"/>
        <v>，3662819</v>
      </c>
      <c r="I22" s="4" t="str">
        <f>VLOOKUP(A22,HOP!A:U,21,0)</f>
        <v>直连</v>
      </c>
    </row>
    <row r="23" s="4" customFormat="1" spans="1:9">
      <c r="A23" s="5">
        <v>999229810690967</v>
      </c>
      <c r="B23" s="6">
        <v>45324</v>
      </c>
      <c r="C23" s="6">
        <v>45326</v>
      </c>
      <c r="D23" s="4">
        <v>2254.98</v>
      </c>
      <c r="E23" s="4" t="str">
        <f>VLOOKUP(A23,HOP!A:L,12,0)</f>
        <v>2254.98</v>
      </c>
      <c r="F23" s="4" t="str">
        <f>VLOOKUP(A23,HOP!A:C,3,0)</f>
        <v>4616419</v>
      </c>
      <c r="G23" s="4">
        <f t="shared" si="0"/>
        <v>0</v>
      </c>
      <c r="H23" s="4" t="str">
        <f t="shared" si="1"/>
        <v>，4616419</v>
      </c>
      <c r="I23" s="4" t="str">
        <f>VLOOKUP(A23,HOP!A:U,21,0)</f>
        <v>直采</v>
      </c>
    </row>
    <row r="24" s="4" customFormat="1" spans="1:9">
      <c r="A24" s="5">
        <v>999230001283489</v>
      </c>
      <c r="B24" s="6">
        <v>45322</v>
      </c>
      <c r="C24" s="6">
        <v>45326</v>
      </c>
      <c r="D24" s="4">
        <v>7101.9</v>
      </c>
      <c r="E24" s="4" t="str">
        <f>VLOOKUP(A24,HOP!A:L,12,0)</f>
        <v>7101.90</v>
      </c>
      <c r="F24" s="4" t="str">
        <f>VLOOKUP(A24,HOP!A:C,3,0)</f>
        <v>4654680</v>
      </c>
      <c r="G24" s="4">
        <f t="shared" si="0"/>
        <v>0</v>
      </c>
      <c r="H24" s="4" t="str">
        <f t="shared" si="1"/>
        <v>，4654680</v>
      </c>
      <c r="I24" s="4" t="str">
        <f>VLOOKUP(A24,HOP!A:U,21,0)</f>
        <v>直采</v>
      </c>
    </row>
    <row r="26" spans="4:4">
      <c r="D26" s="4">
        <f>SUM(D2:D25)</f>
        <v>37705.56</v>
      </c>
    </row>
    <row r="28" spans="4:4">
      <c r="D28" s="4" t="s">
        <v>159</v>
      </c>
    </row>
    <row r="31" spans="1:3">
      <c r="A31" s="4" t="s">
        <v>160</v>
      </c>
      <c r="C31" s="4">
        <v>20939.32</v>
      </c>
    </row>
    <row r="32" spans="1:3">
      <c r="A32" s="4" t="s">
        <v>161</v>
      </c>
      <c r="C32" s="4">
        <v>16766.24</v>
      </c>
    </row>
    <row r="33" spans="1:3">
      <c r="A33" s="4" t="s">
        <v>162</v>
      </c>
      <c r="C33" s="4">
        <f>SUBTOTAL(9,C31:C32)</f>
        <v>37705.56</v>
      </c>
    </row>
  </sheetData>
  <autoFilter ref="A1:X24">
    <filterColumn colId="3">
      <filters>
        <filter val="1952.42"/>
        <filter val="1351.46"/>
        <filter val="528.98"/>
        <filter val="724.18"/>
        <filter val="1409.08"/>
        <filter val="7164.08"/>
        <filter val="342.63"/>
        <filter val="2259.76"/>
        <filter val="688.7"/>
        <filter val="7101.9"/>
        <filter val="732.36"/>
        <filter val="2624.68"/>
        <filter val="2758.29"/>
        <filter val="901"/>
        <filter val="3018.52"/>
        <filter val="203"/>
        <filter val="702.06"/>
        <filter val="987.48"/>
        <filter val="2254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163</v>
      </c>
      <c r="B1" s="2" t="s">
        <v>164</v>
      </c>
      <c r="C1" s="2" t="s">
        <v>165</v>
      </c>
      <c r="D1" s="2" t="s">
        <v>166</v>
      </c>
      <c r="E1" s="2" t="s">
        <v>13</v>
      </c>
      <c r="F1" s="2" t="s">
        <v>5</v>
      </c>
      <c r="G1" s="2" t="s">
        <v>6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  <c r="U1" s="2" t="s">
        <v>180</v>
      </c>
      <c r="V1" s="2" t="s">
        <v>181</v>
      </c>
    </row>
    <row r="2" s="1" customFormat="1" spans="1:22">
      <c r="A2" s="3">
        <v>999228271056413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186</v>
      </c>
      <c r="G2" s="1" t="s">
        <v>187</v>
      </c>
      <c r="H2" s="1" t="s">
        <v>188</v>
      </c>
      <c r="I2" s="1" t="s">
        <v>189</v>
      </c>
      <c r="J2" s="1" t="s">
        <v>30</v>
      </c>
      <c r="K2" s="1" t="s">
        <v>190</v>
      </c>
      <c r="L2" s="1" t="s">
        <v>190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  <c r="U2" s="1" t="s">
        <v>198</v>
      </c>
      <c r="V2" s="1" t="s">
        <v>199</v>
      </c>
    </row>
    <row r="3" s="1" customFormat="1" spans="1:22">
      <c r="A3" s="3">
        <v>999229497558425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186</v>
      </c>
      <c r="G3" s="1" t="s">
        <v>187</v>
      </c>
      <c r="H3" s="1" t="s">
        <v>188</v>
      </c>
      <c r="I3" s="1" t="s">
        <v>204</v>
      </c>
      <c r="J3" s="1" t="s">
        <v>30</v>
      </c>
      <c r="K3" s="1" t="s">
        <v>205</v>
      </c>
      <c r="L3" s="1" t="s">
        <v>205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194</v>
      </c>
      <c r="R3" s="1" t="s">
        <v>206</v>
      </c>
      <c r="S3" s="1" t="s">
        <v>196</v>
      </c>
      <c r="T3" s="1" t="s">
        <v>197</v>
      </c>
      <c r="U3" s="1" t="s">
        <v>198</v>
      </c>
      <c r="V3" s="1" t="s">
        <v>207</v>
      </c>
    </row>
    <row r="4" s="1" customFormat="1" spans="1:22">
      <c r="A4" s="3">
        <v>29425205760</v>
      </c>
      <c r="B4" s="1" t="s">
        <v>208</v>
      </c>
      <c r="C4" s="1" t="s">
        <v>209</v>
      </c>
      <c r="D4" s="1" t="s">
        <v>210</v>
      </c>
      <c r="E4" s="1" t="s">
        <v>211</v>
      </c>
      <c r="F4" s="1" t="s">
        <v>212</v>
      </c>
      <c r="G4" s="1" t="s">
        <v>187</v>
      </c>
      <c r="H4" s="1" t="s">
        <v>188</v>
      </c>
      <c r="I4" s="1" t="s">
        <v>213</v>
      </c>
      <c r="J4" s="1" t="s">
        <v>30</v>
      </c>
      <c r="K4" s="1" t="s">
        <v>214</v>
      </c>
      <c r="L4" s="1" t="s">
        <v>214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194</v>
      </c>
      <c r="R4" s="1" t="s">
        <v>215</v>
      </c>
      <c r="S4" s="1" t="s">
        <v>196</v>
      </c>
      <c r="T4" s="1" t="s">
        <v>197</v>
      </c>
      <c r="U4" s="1" t="s">
        <v>198</v>
      </c>
      <c r="V4" s="1" t="s">
        <v>216</v>
      </c>
    </row>
    <row r="5" s="1" customFormat="1" spans="1:22">
      <c r="A5" s="3">
        <v>999229810690967</v>
      </c>
      <c r="B5" s="1" t="s">
        <v>217</v>
      </c>
      <c r="C5" s="1" t="s">
        <v>218</v>
      </c>
      <c r="D5" s="1" t="s">
        <v>219</v>
      </c>
      <c r="E5" s="1" t="s">
        <v>220</v>
      </c>
      <c r="F5" s="1" t="s">
        <v>186</v>
      </c>
      <c r="G5" s="1" t="s">
        <v>187</v>
      </c>
      <c r="H5" s="1" t="s">
        <v>188</v>
      </c>
      <c r="I5" s="1" t="s">
        <v>221</v>
      </c>
      <c r="J5" s="1" t="s">
        <v>30</v>
      </c>
      <c r="K5" s="1" t="s">
        <v>222</v>
      </c>
      <c r="L5" s="1" t="s">
        <v>222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194</v>
      </c>
      <c r="R5" s="1" t="s">
        <v>223</v>
      </c>
      <c r="S5" s="1" t="s">
        <v>196</v>
      </c>
      <c r="T5" s="1" t="s">
        <v>197</v>
      </c>
      <c r="U5" s="1" t="s">
        <v>224</v>
      </c>
      <c r="V5" s="1" t="s">
        <v>225</v>
      </c>
    </row>
    <row r="6" s="1" customFormat="1" spans="1:22">
      <c r="A6" s="3">
        <v>999229455175672</v>
      </c>
      <c r="B6" s="1" t="s">
        <v>226</v>
      </c>
      <c r="C6" s="1" t="s">
        <v>227</v>
      </c>
      <c r="D6" s="1" t="s">
        <v>228</v>
      </c>
      <c r="E6" s="1" t="s">
        <v>229</v>
      </c>
      <c r="F6" s="1" t="s">
        <v>186</v>
      </c>
      <c r="G6" s="1" t="s">
        <v>187</v>
      </c>
      <c r="H6" s="1" t="s">
        <v>188</v>
      </c>
      <c r="I6" s="1" t="s">
        <v>230</v>
      </c>
      <c r="J6" s="1" t="s">
        <v>30</v>
      </c>
      <c r="K6" s="1" t="s">
        <v>231</v>
      </c>
      <c r="L6" s="1" t="s">
        <v>231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194</v>
      </c>
      <c r="R6" s="1" t="s">
        <v>232</v>
      </c>
      <c r="S6" s="1" t="s">
        <v>196</v>
      </c>
      <c r="T6" s="1" t="s">
        <v>197</v>
      </c>
      <c r="U6" s="1" t="s">
        <v>224</v>
      </c>
      <c r="V6" s="1" t="s">
        <v>233</v>
      </c>
    </row>
    <row r="7" s="1" customFormat="1" spans="1:22">
      <c r="A7" s="3">
        <v>999229455610284</v>
      </c>
      <c r="B7" s="1" t="s">
        <v>226</v>
      </c>
      <c r="C7" s="1" t="s">
        <v>234</v>
      </c>
      <c r="D7" s="1" t="s">
        <v>235</v>
      </c>
      <c r="E7" s="1" t="s">
        <v>236</v>
      </c>
      <c r="F7" s="1" t="s">
        <v>212</v>
      </c>
      <c r="G7" s="1" t="s">
        <v>187</v>
      </c>
      <c r="H7" s="1" t="s">
        <v>188</v>
      </c>
      <c r="I7" s="1" t="s">
        <v>237</v>
      </c>
      <c r="J7" s="1" t="s">
        <v>30</v>
      </c>
      <c r="K7" s="1" t="s">
        <v>238</v>
      </c>
      <c r="L7" s="1" t="s">
        <v>238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194</v>
      </c>
      <c r="R7" s="1" t="s">
        <v>239</v>
      </c>
      <c r="S7" s="1" t="s">
        <v>196</v>
      </c>
      <c r="T7" s="1" t="s">
        <v>197</v>
      </c>
      <c r="U7" s="1" t="s">
        <v>224</v>
      </c>
      <c r="V7" s="1" t="s">
        <v>240</v>
      </c>
    </row>
    <row r="8" s="1" customFormat="1" spans="1:22">
      <c r="A8" s="3">
        <v>999230001283489</v>
      </c>
      <c r="B8" s="1" t="s">
        <v>241</v>
      </c>
      <c r="C8" s="1" t="s">
        <v>242</v>
      </c>
      <c r="D8" s="1" t="s">
        <v>235</v>
      </c>
      <c r="E8" s="1" t="s">
        <v>243</v>
      </c>
      <c r="F8" s="1" t="s">
        <v>244</v>
      </c>
      <c r="G8" s="1" t="s">
        <v>187</v>
      </c>
      <c r="H8" s="1" t="s">
        <v>188</v>
      </c>
      <c r="I8" s="1" t="s">
        <v>245</v>
      </c>
      <c r="J8" s="1" t="s">
        <v>30</v>
      </c>
      <c r="K8" s="1" t="s">
        <v>246</v>
      </c>
      <c r="L8" s="1" t="s">
        <v>246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194</v>
      </c>
      <c r="R8" s="1" t="s">
        <v>247</v>
      </c>
      <c r="S8" s="1" t="s">
        <v>196</v>
      </c>
      <c r="T8" s="1" t="s">
        <v>197</v>
      </c>
      <c r="U8" s="1" t="s">
        <v>224</v>
      </c>
      <c r="V8" s="1" t="s">
        <v>240</v>
      </c>
    </row>
    <row r="9" s="1" customFormat="1" spans="1:22">
      <c r="A9" s="3">
        <v>999226718245153</v>
      </c>
      <c r="B9" s="1" t="s">
        <v>248</v>
      </c>
      <c r="C9" s="1" t="s">
        <v>249</v>
      </c>
      <c r="D9" s="1" t="s">
        <v>250</v>
      </c>
      <c r="E9" s="1" t="s">
        <v>251</v>
      </c>
      <c r="F9" s="1" t="s">
        <v>186</v>
      </c>
      <c r="G9" s="1" t="s">
        <v>187</v>
      </c>
      <c r="H9" s="1" t="s">
        <v>188</v>
      </c>
      <c r="I9" s="1" t="s">
        <v>252</v>
      </c>
      <c r="J9" s="1" t="s">
        <v>30</v>
      </c>
      <c r="K9" s="1" t="s">
        <v>253</v>
      </c>
      <c r="L9" s="1" t="s">
        <v>253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194</v>
      </c>
      <c r="R9" s="1" t="s">
        <v>254</v>
      </c>
      <c r="S9" s="1" t="s">
        <v>196</v>
      </c>
      <c r="T9" s="1" t="s">
        <v>197</v>
      </c>
      <c r="U9" s="1" t="s">
        <v>224</v>
      </c>
      <c r="V9" s="1" t="s">
        <v>199</v>
      </c>
    </row>
    <row r="10" s="1" customFormat="1" spans="1:22">
      <c r="A10" s="3">
        <v>999225471842614</v>
      </c>
      <c r="B10" s="1" t="s">
        <v>255</v>
      </c>
      <c r="C10" s="1" t="s">
        <v>256</v>
      </c>
      <c r="D10" s="1" t="s">
        <v>257</v>
      </c>
      <c r="E10" s="1" t="s">
        <v>258</v>
      </c>
      <c r="F10" s="1" t="s">
        <v>212</v>
      </c>
      <c r="G10" s="1" t="s">
        <v>187</v>
      </c>
      <c r="H10" s="1" t="s">
        <v>188</v>
      </c>
      <c r="I10" s="1" t="s">
        <v>259</v>
      </c>
      <c r="J10" s="1" t="s">
        <v>30</v>
      </c>
      <c r="K10" s="1" t="s">
        <v>260</v>
      </c>
      <c r="L10" s="1" t="s">
        <v>260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194</v>
      </c>
      <c r="R10" s="1" t="s">
        <v>261</v>
      </c>
      <c r="S10" s="1" t="s">
        <v>196</v>
      </c>
      <c r="T10" s="1" t="s">
        <v>197</v>
      </c>
      <c r="U10" s="1" t="s">
        <v>198</v>
      </c>
      <c r="V10" s="1" t="s">
        <v>199</v>
      </c>
    </row>
    <row r="11" s="1" customFormat="1" spans="1:22">
      <c r="A11" s="3">
        <v>999228421285975</v>
      </c>
      <c r="B11" s="1" t="s">
        <v>262</v>
      </c>
      <c r="C11" s="1" t="s">
        <v>263</v>
      </c>
      <c r="D11" s="1" t="s">
        <v>264</v>
      </c>
      <c r="E11" s="1" t="s">
        <v>265</v>
      </c>
      <c r="F11" s="1" t="s">
        <v>186</v>
      </c>
      <c r="G11" s="1" t="s">
        <v>187</v>
      </c>
      <c r="H11" s="1" t="s">
        <v>188</v>
      </c>
      <c r="I11" s="1" t="s">
        <v>266</v>
      </c>
      <c r="J11" s="1" t="s">
        <v>30</v>
      </c>
      <c r="K11" s="1" t="s">
        <v>267</v>
      </c>
      <c r="L11" s="1" t="s">
        <v>267</v>
      </c>
      <c r="M11" s="1" t="s">
        <v>191</v>
      </c>
      <c r="N11" s="1" t="s">
        <v>191</v>
      </c>
      <c r="O11" s="1" t="s">
        <v>192</v>
      </c>
      <c r="P11" s="1" t="s">
        <v>193</v>
      </c>
      <c r="Q11" s="1" t="s">
        <v>194</v>
      </c>
      <c r="R11" s="1" t="s">
        <v>268</v>
      </c>
      <c r="S11" s="1" t="s">
        <v>196</v>
      </c>
      <c r="T11" s="1" t="s">
        <v>197</v>
      </c>
      <c r="U11" s="1" t="s">
        <v>198</v>
      </c>
      <c r="V11" s="1" t="s">
        <v>269</v>
      </c>
    </row>
    <row r="12" s="1" customFormat="1" spans="1:22">
      <c r="A12" s="3">
        <v>999224008428041</v>
      </c>
      <c r="B12" s="1" t="s">
        <v>270</v>
      </c>
      <c r="C12" s="1" t="s">
        <v>271</v>
      </c>
      <c r="D12" s="1" t="s">
        <v>272</v>
      </c>
      <c r="E12" s="1" t="s">
        <v>273</v>
      </c>
      <c r="F12" s="1" t="s">
        <v>212</v>
      </c>
      <c r="G12" s="1" t="s">
        <v>187</v>
      </c>
      <c r="H12" s="1" t="s">
        <v>188</v>
      </c>
      <c r="I12" s="1" t="s">
        <v>274</v>
      </c>
      <c r="J12" s="1" t="s">
        <v>30</v>
      </c>
      <c r="K12" s="1" t="s">
        <v>275</v>
      </c>
      <c r="L12" s="1" t="s">
        <v>275</v>
      </c>
      <c r="M12" s="1" t="s">
        <v>191</v>
      </c>
      <c r="N12" s="1" t="s">
        <v>191</v>
      </c>
      <c r="O12" s="1" t="s">
        <v>192</v>
      </c>
      <c r="P12" s="1" t="s">
        <v>193</v>
      </c>
      <c r="Q12" s="1" t="s">
        <v>194</v>
      </c>
      <c r="R12" s="1" t="s">
        <v>276</v>
      </c>
      <c r="S12" s="1" t="s">
        <v>196</v>
      </c>
      <c r="T12" s="1" t="s">
        <v>197</v>
      </c>
      <c r="U12" s="1" t="s">
        <v>198</v>
      </c>
      <c r="V12" s="1" t="s">
        <v>233</v>
      </c>
    </row>
    <row r="13" s="1" customFormat="1" spans="1:22">
      <c r="A13" s="3">
        <v>999226280423566</v>
      </c>
      <c r="B13" s="1" t="s">
        <v>277</v>
      </c>
      <c r="C13" s="1" t="s">
        <v>278</v>
      </c>
      <c r="D13" s="1" t="s">
        <v>279</v>
      </c>
      <c r="E13" s="1" t="s">
        <v>280</v>
      </c>
      <c r="F13" s="1" t="s">
        <v>244</v>
      </c>
      <c r="G13" s="1" t="s">
        <v>187</v>
      </c>
      <c r="H13" s="1" t="s">
        <v>188</v>
      </c>
      <c r="I13" s="1" t="s">
        <v>281</v>
      </c>
      <c r="J13" s="1" t="s">
        <v>30</v>
      </c>
      <c r="K13" s="1" t="s">
        <v>282</v>
      </c>
      <c r="L13" s="1" t="s">
        <v>282</v>
      </c>
      <c r="M13" s="1" t="s">
        <v>191</v>
      </c>
      <c r="N13" s="1" t="s">
        <v>191</v>
      </c>
      <c r="O13" s="1" t="s">
        <v>192</v>
      </c>
      <c r="P13" s="1" t="s">
        <v>193</v>
      </c>
      <c r="Q13" s="1" t="s">
        <v>194</v>
      </c>
      <c r="R13" s="1" t="s">
        <v>283</v>
      </c>
      <c r="S13" s="1" t="s">
        <v>196</v>
      </c>
      <c r="T13" s="1" t="s">
        <v>197</v>
      </c>
      <c r="U13" s="1" t="s">
        <v>198</v>
      </c>
      <c r="V13" s="1" t="s">
        <v>284</v>
      </c>
    </row>
    <row r="14" s="1" customFormat="1" spans="1:22">
      <c r="A14" s="3">
        <v>999225296358264</v>
      </c>
      <c r="B14" s="1" t="s">
        <v>285</v>
      </c>
      <c r="C14" s="1" t="s">
        <v>286</v>
      </c>
      <c r="D14" s="1" t="s">
        <v>287</v>
      </c>
      <c r="E14" s="1" t="s">
        <v>288</v>
      </c>
      <c r="F14" s="1" t="s">
        <v>289</v>
      </c>
      <c r="G14" s="1" t="s">
        <v>187</v>
      </c>
      <c r="H14" s="1" t="s">
        <v>188</v>
      </c>
      <c r="I14" s="1" t="s">
        <v>290</v>
      </c>
      <c r="J14" s="1" t="s">
        <v>30</v>
      </c>
      <c r="K14" s="1" t="s">
        <v>291</v>
      </c>
      <c r="L14" s="1" t="s">
        <v>291</v>
      </c>
      <c r="M14" s="1" t="s">
        <v>191</v>
      </c>
      <c r="N14" s="1" t="s">
        <v>191</v>
      </c>
      <c r="O14" s="1" t="s">
        <v>192</v>
      </c>
      <c r="P14" s="1" t="s">
        <v>193</v>
      </c>
      <c r="Q14" s="1" t="s">
        <v>194</v>
      </c>
      <c r="R14" s="1" t="s">
        <v>292</v>
      </c>
      <c r="S14" s="1" t="s">
        <v>196</v>
      </c>
      <c r="T14" s="1" t="s">
        <v>197</v>
      </c>
      <c r="U14" s="1" t="s">
        <v>198</v>
      </c>
      <c r="V14" s="1" t="s">
        <v>199</v>
      </c>
    </row>
    <row r="15" s="1" customFormat="1" spans="1:22">
      <c r="A15" s="3">
        <v>999226625006154</v>
      </c>
      <c r="B15" s="1" t="s">
        <v>293</v>
      </c>
      <c r="C15" s="1" t="s">
        <v>294</v>
      </c>
      <c r="D15" s="1" t="s">
        <v>250</v>
      </c>
      <c r="E15" s="1" t="s">
        <v>295</v>
      </c>
      <c r="F15" s="1" t="s">
        <v>186</v>
      </c>
      <c r="G15" s="1" t="s">
        <v>187</v>
      </c>
      <c r="H15" s="1" t="s">
        <v>188</v>
      </c>
      <c r="I15" s="1" t="s">
        <v>296</v>
      </c>
      <c r="J15" s="1" t="s">
        <v>30</v>
      </c>
      <c r="K15" s="1" t="s">
        <v>297</v>
      </c>
      <c r="L15" s="1" t="s">
        <v>297</v>
      </c>
      <c r="M15" s="1" t="s">
        <v>191</v>
      </c>
      <c r="N15" s="1" t="s">
        <v>191</v>
      </c>
      <c r="O15" s="1" t="s">
        <v>192</v>
      </c>
      <c r="P15" s="1" t="s">
        <v>193</v>
      </c>
      <c r="Q15" s="1" t="s">
        <v>194</v>
      </c>
      <c r="R15" s="1" t="s">
        <v>298</v>
      </c>
      <c r="S15" s="1" t="s">
        <v>196</v>
      </c>
      <c r="T15" s="1" t="s">
        <v>197</v>
      </c>
      <c r="U15" s="1" t="s">
        <v>224</v>
      </c>
      <c r="V15" s="1" t="s">
        <v>199</v>
      </c>
    </row>
    <row r="16" s="1" customFormat="1" spans="1:22">
      <c r="A16" s="3">
        <v>999228434843348</v>
      </c>
      <c r="B16" s="1" t="s">
        <v>262</v>
      </c>
      <c r="C16" s="1" t="s">
        <v>299</v>
      </c>
      <c r="D16" s="1" t="s">
        <v>300</v>
      </c>
      <c r="E16" s="1" t="s">
        <v>301</v>
      </c>
      <c r="F16" s="1" t="s">
        <v>212</v>
      </c>
      <c r="G16" s="1" t="s">
        <v>187</v>
      </c>
      <c r="H16" s="1" t="s">
        <v>188</v>
      </c>
      <c r="I16" s="1" t="s">
        <v>302</v>
      </c>
      <c r="J16" s="1" t="s">
        <v>30</v>
      </c>
      <c r="K16" s="1" t="s">
        <v>303</v>
      </c>
      <c r="L16" s="1" t="s">
        <v>303</v>
      </c>
      <c r="M16" s="1" t="s">
        <v>191</v>
      </c>
      <c r="N16" s="1" t="s">
        <v>191</v>
      </c>
      <c r="O16" s="1" t="s">
        <v>192</v>
      </c>
      <c r="P16" s="1" t="s">
        <v>193</v>
      </c>
      <c r="Q16" s="1" t="s">
        <v>194</v>
      </c>
      <c r="R16" s="1" t="s">
        <v>304</v>
      </c>
      <c r="S16" s="1" t="s">
        <v>196</v>
      </c>
      <c r="T16" s="1" t="s">
        <v>197</v>
      </c>
      <c r="U16" s="1" t="s">
        <v>198</v>
      </c>
      <c r="V16" s="1" t="s">
        <v>199</v>
      </c>
    </row>
    <row r="17" s="1" customFormat="1" spans="1:22">
      <c r="A17" s="3">
        <v>999228314140698</v>
      </c>
      <c r="B17" s="1" t="s">
        <v>305</v>
      </c>
      <c r="C17" s="1" t="s">
        <v>306</v>
      </c>
      <c r="D17" s="1" t="s">
        <v>307</v>
      </c>
      <c r="E17" s="1" t="s">
        <v>308</v>
      </c>
      <c r="F17" s="1" t="s">
        <v>244</v>
      </c>
      <c r="G17" s="1" t="s">
        <v>187</v>
      </c>
      <c r="H17" s="1" t="s">
        <v>188</v>
      </c>
      <c r="I17" s="1" t="s">
        <v>309</v>
      </c>
      <c r="J17" s="1" t="s">
        <v>30</v>
      </c>
      <c r="K17" s="1" t="s">
        <v>310</v>
      </c>
      <c r="L17" s="1" t="s">
        <v>310</v>
      </c>
      <c r="M17" s="1" t="s">
        <v>191</v>
      </c>
      <c r="N17" s="1" t="s">
        <v>191</v>
      </c>
      <c r="O17" s="1" t="s">
        <v>192</v>
      </c>
      <c r="P17" s="1" t="s">
        <v>193</v>
      </c>
      <c r="Q17" s="1" t="s">
        <v>194</v>
      </c>
      <c r="R17" s="1" t="s">
        <v>311</v>
      </c>
      <c r="S17" s="1" t="s">
        <v>196</v>
      </c>
      <c r="T17" s="1" t="s">
        <v>197</v>
      </c>
      <c r="U17" s="1" t="s">
        <v>198</v>
      </c>
      <c r="V17" s="1" t="s">
        <v>269</v>
      </c>
    </row>
    <row r="18" s="1" customFormat="1" spans="1:22">
      <c r="A18" s="3">
        <v>999228393875110</v>
      </c>
      <c r="B18" s="1" t="s">
        <v>312</v>
      </c>
      <c r="C18" s="1" t="s">
        <v>313</v>
      </c>
      <c r="D18" s="1" t="s">
        <v>314</v>
      </c>
      <c r="E18" s="1" t="s">
        <v>315</v>
      </c>
      <c r="F18" s="1" t="s">
        <v>186</v>
      </c>
      <c r="G18" s="1" t="s">
        <v>187</v>
      </c>
      <c r="H18" s="1" t="s">
        <v>188</v>
      </c>
      <c r="I18" s="1" t="s">
        <v>316</v>
      </c>
      <c r="J18" s="1" t="s">
        <v>30</v>
      </c>
      <c r="K18" s="1" t="s">
        <v>317</v>
      </c>
      <c r="L18" s="1" t="s">
        <v>317</v>
      </c>
      <c r="M18" s="1" t="s">
        <v>191</v>
      </c>
      <c r="N18" s="1" t="s">
        <v>191</v>
      </c>
      <c r="O18" s="1" t="s">
        <v>192</v>
      </c>
      <c r="P18" s="1" t="s">
        <v>193</v>
      </c>
      <c r="Q18" s="1" t="s">
        <v>194</v>
      </c>
      <c r="R18" s="1" t="s">
        <v>318</v>
      </c>
      <c r="S18" s="1" t="s">
        <v>196</v>
      </c>
      <c r="T18" s="1" t="s">
        <v>197</v>
      </c>
      <c r="U18" s="1" t="s">
        <v>198</v>
      </c>
      <c r="V18" s="1" t="s">
        <v>319</v>
      </c>
    </row>
    <row r="19" s="1" customFormat="1" spans="1:22">
      <c r="A19" s="3">
        <v>999228590044486</v>
      </c>
      <c r="B19" s="1" t="s">
        <v>320</v>
      </c>
      <c r="C19" s="1" t="s">
        <v>321</v>
      </c>
      <c r="D19" s="1" t="s">
        <v>322</v>
      </c>
      <c r="E19" s="1" t="s">
        <v>323</v>
      </c>
      <c r="F19" s="1" t="s">
        <v>212</v>
      </c>
      <c r="G19" s="1" t="s">
        <v>187</v>
      </c>
      <c r="H19" s="1" t="s">
        <v>188</v>
      </c>
      <c r="I19" s="1" t="s">
        <v>324</v>
      </c>
      <c r="J19" s="1" t="s">
        <v>30</v>
      </c>
      <c r="K19" s="1" t="s">
        <v>325</v>
      </c>
      <c r="L19" s="1" t="s">
        <v>325</v>
      </c>
      <c r="M19" s="1" t="s">
        <v>191</v>
      </c>
      <c r="N19" s="1" t="s">
        <v>191</v>
      </c>
      <c r="O19" s="1" t="s">
        <v>192</v>
      </c>
      <c r="P19" s="1" t="s">
        <v>193</v>
      </c>
      <c r="Q19" s="1" t="s">
        <v>194</v>
      </c>
      <c r="R19" s="1" t="s">
        <v>326</v>
      </c>
      <c r="S19" s="1" t="s">
        <v>196</v>
      </c>
      <c r="T19" s="1" t="s">
        <v>197</v>
      </c>
      <c r="U19" s="1" t="s">
        <v>198</v>
      </c>
      <c r="V19" s="1" t="s">
        <v>284</v>
      </c>
    </row>
    <row r="20" s="1" customFormat="1" spans="1:22">
      <c r="A20" s="3">
        <v>999228499332027</v>
      </c>
      <c r="B20" s="1" t="s">
        <v>327</v>
      </c>
      <c r="C20" s="1" t="s">
        <v>328</v>
      </c>
      <c r="D20" s="1" t="s">
        <v>329</v>
      </c>
      <c r="E20" s="1" t="s">
        <v>330</v>
      </c>
      <c r="F20" s="1" t="s">
        <v>331</v>
      </c>
      <c r="G20" s="1" t="s">
        <v>187</v>
      </c>
      <c r="H20" s="1" t="s">
        <v>188</v>
      </c>
      <c r="I20" s="1" t="s">
        <v>332</v>
      </c>
      <c r="J20" s="1" t="s">
        <v>30</v>
      </c>
      <c r="K20" s="1" t="s">
        <v>333</v>
      </c>
      <c r="L20" s="1" t="s">
        <v>333</v>
      </c>
      <c r="M20" s="1" t="s">
        <v>191</v>
      </c>
      <c r="N20" s="1" t="s">
        <v>191</v>
      </c>
      <c r="O20" s="1" t="s">
        <v>192</v>
      </c>
      <c r="P20" s="1" t="s">
        <v>193</v>
      </c>
      <c r="Q20" s="1" t="s">
        <v>194</v>
      </c>
      <c r="R20" s="1" t="s">
        <v>334</v>
      </c>
      <c r="S20" s="1" t="s">
        <v>196</v>
      </c>
      <c r="T20" s="1" t="s">
        <v>197</v>
      </c>
      <c r="U20" s="1" t="s">
        <v>224</v>
      </c>
      <c r="V20" s="1" t="s">
        <v>269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2024-02-07T02:32:55Z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E84C1C236AAC468A87E474C574A38C00_12</vt:lpwstr>
  </property>
</Properties>
</file>