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<sst xmlns="http://schemas.openxmlformats.org/spreadsheetml/2006/main" count="249" uniqueCount="126">
  <si>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</si>
  <si>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</si>
  <si>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</si>
  <si>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</si>
  <si>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</si>
  <si>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</si>
  <si>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</si>
  <si>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</si>
  <si>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</si>
  <si>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</si>
  <si>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</si>
  <si>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</si>
  <si>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</si>
  <si>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</si>
  <si>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</si>
  <si>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</si>
  <si>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</si>
  <si>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</si>
  <si>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</si>
  <si>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</si>
  <si>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</si>
  <si>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</si>
  <si>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</si>
  <si>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</si>
  <si>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</si>
  <si>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29464487571	</t>
  </si>
  <si>
    <t>Ctrip</t>
  </si>
  <si>
    <t>正常</t>
  </si>
  <si>
    <t>[香港]香港九龙酒店(The Kowloon Hotel)(9826444)</t>
  </si>
  <si>
    <t>豪华房(至少提前5天预订)(至少连住2晚及以上)&lt;双人入住&gt;&lt;内宾&gt;&lt;无早&gt;</t>
  </si>
  <si>
    <t>CNY</t>
  </si>
  <si>
    <t>ZHANG/GUIFEN,Gu/Minyan</t>
  </si>
  <si>
    <t>CA363240209CNY</t>
  </si>
  <si>
    <t>未提现</t>
  </si>
  <si>
    <t>携程开票</t>
  </si>
  <si>
    <t xml:space="preserve">4540906	</t>
  </si>
  <si>
    <t xml:space="preserve">	</t>
  </si>
  <si>
    <t xml:space="preserve">999229554906562	</t>
  </si>
  <si>
    <t>LI/ZIHAO</t>
  </si>
  <si>
    <t xml:space="preserve">4566547	</t>
  </si>
  <si>
    <t xml:space="preserve">999229678285241	</t>
  </si>
  <si>
    <t>[香港]历山酒店(Hotel Alexandra)(105646626)</t>
  </si>
  <si>
    <t>梅花客房 (城市景观)(至少提前5天预订)(至少连住2晚及以上)&lt;双人入住&gt;&lt;内宾&gt;&lt;无早&gt;</t>
  </si>
  <si>
    <t>HUANG/TIANYU,LIN/SHANSHAN,HUANG/TIANQI</t>
  </si>
  <si>
    <t xml:space="preserve">4587226	</t>
  </si>
  <si>
    <t xml:space="preserve">999229739165059	</t>
  </si>
  <si>
    <t>LI/MEIHUI,ZHANG/LIGE</t>
  </si>
  <si>
    <t xml:space="preserve">4598708	</t>
  </si>
  <si>
    <t xml:space="preserve">999229772937352	</t>
  </si>
  <si>
    <t>[梅州]梅州昌盛豪生大酒店(45834822)</t>
  </si>
  <si>
    <t>柚见汝——非遗大床房&lt;双人入住&gt;&lt;限量特惠&gt;&lt;单早&gt;</t>
  </si>
  <si>
    <t>张彤</t>
  </si>
  <si>
    <t xml:space="preserve">999229772953920	</t>
  </si>
  <si>
    <t>柚见好——非遗双床房&lt;超值特惠&gt;&lt;双人入住&gt;&lt;双早&gt;</t>
  </si>
  <si>
    <t xml:space="preserve">29807372757	</t>
  </si>
  <si>
    <t>方块客房 (城市景观)(至少提前5天预订)(至少连住2晚及以上)&lt;双人入住&gt;&lt;内宾&gt;&lt;无早&gt;</t>
  </si>
  <si>
    <t>LI/RUIYAO</t>
  </si>
  <si>
    <t xml:space="preserve">4614098	</t>
  </si>
  <si>
    <t>，</t>
  </si>
  <si>
    <t>999229772937352</t>
  </si>
  <si>
    <t>202401181144040025</t>
  </si>
  <si>
    <t>999229772953920</t>
  </si>
  <si>
    <t>202401181112040077</t>
  </si>
  <si>
    <t>A240209091919481</t>
  </si>
  <si>
    <t>房集：i240209091845 931元</t>
  </si>
  <si>
    <t>CNY / HKD 当前参考汇率: 1.083482312</t>
  </si>
  <si>
    <t>总计：12498 CNY/
13541.36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</si>
  <si>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</si>
  <si>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</si>
  <si>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</si>
  <si>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</si>
  <si>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</si>
  <si>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</si>
  <si>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</si>
  <si>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</si>
  <si>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</si>
  <si>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</si>
  <si>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</si>
  <si>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</si>
  <si>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</si>
  <si>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</si>
  <si>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</si>
  <si>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</si>
  <si>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</si>
  <si>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</si>
  <si>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</si>
  <si>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2024-01-18</t>
  </si>
  <si>
    <t>4614098</t>
  </si>
  <si>
    <t>历山酒店</t>
  </si>
  <si>
    <t>LI RUIYAO</t>
  </si>
  <si>
    <t>2024-01-23</t>
  </si>
  <si>
    <t>2024-01-25</t>
  </si>
  <si>
    <t>退房日周结</t>
  </si>
  <si>
    <t>1272.00</t>
  </si>
  <si>
    <t>RMB</t>
  </si>
  <si>
    <t>0</t>
  </si>
  <si>
    <t>0.00</t>
  </si>
  <si>
    <t>携程国内直连(DD)</t>
  </si>
  <si>
    <t>01.011249</t>
  </si>
  <si>
    <t>2024-01-19 08:48:41</t>
  </si>
  <si>
    <t>否</t>
  </si>
  <si>
    <t>汇智国际旅游发展有限公司</t>
  </si>
  <si>
    <t>直连</t>
  </si>
  <si>
    <t>中国</t>
  </si>
  <si>
    <t>2024-01-15</t>
  </si>
  <si>
    <t>4598708</t>
  </si>
  <si>
    <t>LI MEIHUI,ZHANG LIGE</t>
  </si>
  <si>
    <t>1252.00</t>
  </si>
  <si>
    <t>2024-01-16 09:31:20</t>
  </si>
  <si>
    <t>2024-01-12</t>
  </si>
  <si>
    <t>4587226</t>
  </si>
  <si>
    <t>HUANG TIANYU,LIN SHANSHAN,HUANG TIANQI</t>
  </si>
  <si>
    <t>2024-01-22</t>
  </si>
  <si>
    <t>3696.00</t>
  </si>
  <si>
    <t>2024-01-14 00:19:57</t>
  </si>
  <si>
    <t>2024-01-08</t>
  </si>
  <si>
    <t>4566547</t>
  </si>
  <si>
    <t>香港九龙酒店</t>
  </si>
  <si>
    <t>LI ZIHAO</t>
  </si>
  <si>
    <t>2343.00</t>
  </si>
  <si>
    <t>2024-01-09 10:47:18</t>
  </si>
  <si>
    <t>2024-01-03</t>
  </si>
  <si>
    <t>4540906</t>
  </si>
  <si>
    <t>ZHANG GUIFEN,Gu Minyan</t>
  </si>
  <si>
    <t>3004.00</t>
  </si>
  <si>
    <t>2024-01-04 11:39:02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</si>
</sst>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NumberFormat="1" applyFill="1" applyAlignment="1" quotePrefix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14</xdr:col>
      <xdr:colOff>571500</xdr:colOff>
      <xdr:row>56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114800"/>
          <a:ext cx="10687050" cy="5200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workbookViewId="0">
      <selection activeCell="A1" sqref="$A1:$XFD1048576"/>
    </sheetView>
  </sheetViews>
  <sheetFormatPr defaultColWidth="9" defaultRowHeight="13.5" outlineLevelRow="7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45314</v>
      </c>
      <c r="G2" s="6">
        <v>45316</v>
      </c>
      <c r="H2" s="4">
        <v>2</v>
      </c>
      <c r="I2" s="4">
        <v>2</v>
      </c>
      <c r="J2" s="4">
        <v>4</v>
      </c>
      <c r="K2" s="4" t="s">
        <v>30</v>
      </c>
      <c r="L2" s="4">
        <v>3004</v>
      </c>
      <c r="M2" s="4">
        <v>3004</v>
      </c>
      <c r="N2" s="4" t="s">
        <v>31</v>
      </c>
      <c r="O2" s="4" t="s">
        <v>32</v>
      </c>
      <c r="P2" s="4" t="s">
        <v>33</v>
      </c>
      <c r="Q2" s="4">
        <v>0</v>
      </c>
      <c r="R2" s="8">
        <v>45294.0000115741</v>
      </c>
      <c r="S2" s="6">
        <v>45331</v>
      </c>
      <c r="T2" s="4" t="s">
        <v>34</v>
      </c>
      <c r="U2" s="4">
        <v>3004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45313</v>
      </c>
      <c r="G3" s="6">
        <v>45316</v>
      </c>
      <c r="H3" s="4">
        <v>1</v>
      </c>
      <c r="I3" s="4">
        <v>3</v>
      </c>
      <c r="J3" s="4">
        <v>3</v>
      </c>
      <c r="K3" s="4" t="s">
        <v>30</v>
      </c>
      <c r="L3" s="4">
        <v>2343</v>
      </c>
      <c r="M3" s="4">
        <v>2343</v>
      </c>
      <c r="N3" s="4" t="s">
        <v>38</v>
      </c>
      <c r="O3" s="4" t="s">
        <v>32</v>
      </c>
      <c r="P3" s="4" t="s">
        <v>33</v>
      </c>
      <c r="Q3" s="4">
        <v>0</v>
      </c>
      <c r="R3" s="8">
        <v>45299</v>
      </c>
      <c r="S3" s="6">
        <v>45331</v>
      </c>
      <c r="T3" s="4" t="s">
        <v>34</v>
      </c>
      <c r="U3" s="4">
        <v>2343</v>
      </c>
      <c r="V3" s="4">
        <v>0</v>
      </c>
      <c r="W3" s="4">
        <v>0</v>
      </c>
      <c r="X3" s="4" t="s">
        <v>39</v>
      </c>
      <c r="Y3" s="4" t="s">
        <v>36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6">
        <v>45313</v>
      </c>
      <c r="G4" s="6">
        <v>45316</v>
      </c>
      <c r="H4" s="4">
        <v>2</v>
      </c>
      <c r="I4" s="4">
        <v>3</v>
      </c>
      <c r="J4" s="4">
        <v>6</v>
      </c>
      <c r="K4" s="4" t="s">
        <v>30</v>
      </c>
      <c r="L4" s="4">
        <v>3696</v>
      </c>
      <c r="M4" s="4">
        <v>3696</v>
      </c>
      <c r="N4" s="4" t="s">
        <v>43</v>
      </c>
      <c r="O4" s="4" t="s">
        <v>32</v>
      </c>
      <c r="P4" s="4" t="s">
        <v>33</v>
      </c>
      <c r="Q4" s="4">
        <v>0</v>
      </c>
      <c r="R4" s="8">
        <v>45303.0000115741</v>
      </c>
      <c r="S4" s="6">
        <v>45331</v>
      </c>
      <c r="T4" s="4" t="s">
        <v>34</v>
      </c>
      <c r="U4" s="4">
        <v>3696</v>
      </c>
      <c r="V4" s="4">
        <v>0</v>
      </c>
      <c r="W4" s="4">
        <v>0</v>
      </c>
      <c r="X4" s="4" t="s">
        <v>44</v>
      </c>
      <c r="Y4" s="4" t="s">
        <v>36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41</v>
      </c>
      <c r="E5" s="4" t="s">
        <v>42</v>
      </c>
      <c r="F5" s="6">
        <v>45314</v>
      </c>
      <c r="G5" s="6">
        <v>45316</v>
      </c>
      <c r="H5" s="4">
        <v>1</v>
      </c>
      <c r="I5" s="4">
        <v>2</v>
      </c>
      <c r="J5" s="4">
        <v>2</v>
      </c>
      <c r="K5" s="4" t="s">
        <v>30</v>
      </c>
      <c r="L5" s="4">
        <v>1252</v>
      </c>
      <c r="M5" s="4">
        <v>1252</v>
      </c>
      <c r="N5" s="4" t="s">
        <v>46</v>
      </c>
      <c r="O5" s="4" t="s">
        <v>32</v>
      </c>
      <c r="P5" s="4" t="s">
        <v>33</v>
      </c>
      <c r="Q5" s="4">
        <v>0</v>
      </c>
      <c r="R5" s="8">
        <v>45306</v>
      </c>
      <c r="S5" s="6">
        <v>45331</v>
      </c>
      <c r="T5" s="4" t="s">
        <v>34</v>
      </c>
      <c r="U5" s="4">
        <v>1252</v>
      </c>
      <c r="V5" s="4">
        <v>0</v>
      </c>
      <c r="W5" s="4">
        <v>0</v>
      </c>
      <c r="X5" s="4" t="s">
        <v>47</v>
      </c>
      <c r="Y5" s="4" t="s">
        <v>36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49</v>
      </c>
      <c r="E6" s="4" t="s">
        <v>50</v>
      </c>
      <c r="F6" s="6">
        <v>45315</v>
      </c>
      <c r="G6" s="6">
        <v>45316</v>
      </c>
      <c r="H6" s="4">
        <v>1</v>
      </c>
      <c r="I6" s="4">
        <v>1</v>
      </c>
      <c r="J6" s="4">
        <v>1</v>
      </c>
      <c r="K6" s="4" t="s">
        <v>30</v>
      </c>
      <c r="L6" s="4">
        <v>434</v>
      </c>
      <c r="M6" s="4">
        <v>434</v>
      </c>
      <c r="N6" s="4" t="s">
        <v>51</v>
      </c>
      <c r="O6" s="4" t="s">
        <v>32</v>
      </c>
      <c r="P6" s="4" t="s">
        <v>33</v>
      </c>
      <c r="Q6" s="4">
        <v>0</v>
      </c>
      <c r="R6" s="8">
        <v>45309.0000115741</v>
      </c>
      <c r="S6" s="6">
        <v>45331</v>
      </c>
      <c r="T6" s="4" t="s">
        <v>34</v>
      </c>
      <c r="U6" s="4">
        <v>434</v>
      </c>
      <c r="V6" s="4">
        <v>0</v>
      </c>
      <c r="W6" s="4">
        <v>0</v>
      </c>
      <c r="X6" s="4" t="s">
        <v>36</v>
      </c>
      <c r="Y6" s="4" t="s">
        <v>36</v>
      </c>
    </row>
    <row r="7" s="4" customFormat="1" spans="1:25">
      <c r="A7" s="4" t="s">
        <v>52</v>
      </c>
      <c r="B7" s="4" t="s">
        <v>26</v>
      </c>
      <c r="C7" s="4" t="s">
        <v>27</v>
      </c>
      <c r="D7" s="4" t="s">
        <v>49</v>
      </c>
      <c r="E7" s="4" t="s">
        <v>53</v>
      </c>
      <c r="F7" s="6">
        <v>45315</v>
      </c>
      <c r="G7" s="6">
        <v>45316</v>
      </c>
      <c r="H7" s="4">
        <v>1</v>
      </c>
      <c r="I7" s="4">
        <v>1</v>
      </c>
      <c r="J7" s="4">
        <v>1</v>
      </c>
      <c r="K7" s="4" t="s">
        <v>30</v>
      </c>
      <c r="L7" s="4">
        <v>497</v>
      </c>
      <c r="M7" s="4">
        <v>497</v>
      </c>
      <c r="N7" s="4" t="s">
        <v>51</v>
      </c>
      <c r="O7" s="4" t="s">
        <v>32</v>
      </c>
      <c r="P7" s="4" t="s">
        <v>33</v>
      </c>
      <c r="Q7" s="4">
        <v>0</v>
      </c>
      <c r="R7" s="8">
        <v>45309.0000115741</v>
      </c>
      <c r="S7" s="6">
        <v>45331</v>
      </c>
      <c r="T7" s="4" t="s">
        <v>34</v>
      </c>
      <c r="U7" s="4">
        <v>497</v>
      </c>
      <c r="V7" s="4">
        <v>0</v>
      </c>
      <c r="W7" s="4">
        <v>0</v>
      </c>
      <c r="X7" s="4" t="s">
        <v>36</v>
      </c>
      <c r="Y7" s="4" t="s">
        <v>36</v>
      </c>
    </row>
    <row r="8" s="4" customFormat="1" spans="1:25">
      <c r="A8" s="4" t="s">
        <v>54</v>
      </c>
      <c r="B8" s="4" t="s">
        <v>26</v>
      </c>
      <c r="C8" s="4" t="s">
        <v>27</v>
      </c>
      <c r="D8" s="4" t="s">
        <v>41</v>
      </c>
      <c r="E8" s="4" t="s">
        <v>55</v>
      </c>
      <c r="F8" s="6">
        <v>45314</v>
      </c>
      <c r="G8" s="6">
        <v>45316</v>
      </c>
      <c r="H8" s="4">
        <v>1</v>
      </c>
      <c r="I8" s="4">
        <v>2</v>
      </c>
      <c r="J8" s="4">
        <v>2</v>
      </c>
      <c r="K8" s="4" t="s">
        <v>30</v>
      </c>
      <c r="L8" s="4">
        <v>1272</v>
      </c>
      <c r="M8" s="4">
        <v>1272</v>
      </c>
      <c r="N8" s="4" t="s">
        <v>56</v>
      </c>
      <c r="O8" s="4" t="s">
        <v>32</v>
      </c>
      <c r="P8" s="4" t="s">
        <v>33</v>
      </c>
      <c r="Q8" s="4">
        <v>0</v>
      </c>
      <c r="R8" s="8">
        <v>45309.0000115741</v>
      </c>
      <c r="S8" s="6">
        <v>45331</v>
      </c>
      <c r="T8" s="4" t="s">
        <v>34</v>
      </c>
      <c r="U8" s="4">
        <v>1272</v>
      </c>
      <c r="V8" s="4">
        <v>0</v>
      </c>
      <c r="W8" s="4">
        <v>0</v>
      </c>
      <c r="X8" s="4" t="s">
        <v>57</v>
      </c>
      <c r="Y8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9"/>
  <sheetViews>
    <sheetView tabSelected="1" workbookViewId="0">
      <selection activeCell="A16" sqref="A16:D19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58</v>
      </c>
    </row>
    <row r="2" s="4" customFormat="1" spans="1:9">
      <c r="A2" s="5">
        <v>29464487571</v>
      </c>
      <c r="B2" s="6">
        <v>45314</v>
      </c>
      <c r="C2" s="6">
        <v>45316</v>
      </c>
      <c r="D2" s="4">
        <v>3004</v>
      </c>
      <c r="E2" s="4" t="str">
        <f>VLOOKUP(A2,HOP!A:L,12,0)</f>
        <v>3004.00</v>
      </c>
      <c r="F2" s="4" t="str">
        <f>VLOOKUP(A2,HOP!A:C,3,0)</f>
        <v>4540906</v>
      </c>
      <c r="G2" s="4">
        <f>D2-E2</f>
        <v>0</v>
      </c>
      <c r="H2" s="4" t="str">
        <f>$H$1&amp;F2</f>
        <v>，4540906</v>
      </c>
      <c r="I2" s="4" t="str">
        <f>VLOOKUP(A2,HOP!A:U,21,0)</f>
        <v>直连</v>
      </c>
    </row>
    <row r="3" s="4" customFormat="1" spans="1:9">
      <c r="A3" s="5">
        <v>999229554906562</v>
      </c>
      <c r="B3" s="6">
        <v>45313</v>
      </c>
      <c r="C3" s="6">
        <v>45316</v>
      </c>
      <c r="D3" s="4">
        <v>2343</v>
      </c>
      <c r="E3" s="4" t="str">
        <f>VLOOKUP(A3,HOP!A:L,12,0)</f>
        <v>2343.00</v>
      </c>
      <c r="F3" s="4" t="str">
        <f>VLOOKUP(A3,HOP!A:C,3,0)</f>
        <v>4566547</v>
      </c>
      <c r="G3" s="4">
        <f t="shared" ref="G3:G8" si="0">D3-E3</f>
        <v>0</v>
      </c>
      <c r="H3" s="4" t="str">
        <f t="shared" ref="H3:H8" si="1">$H$1&amp;F3</f>
        <v>，4566547</v>
      </c>
      <c r="I3" s="4" t="str">
        <f>VLOOKUP(A3,HOP!A:U,21,0)</f>
        <v>直连</v>
      </c>
    </row>
    <row r="4" s="4" customFormat="1" spans="1:9">
      <c r="A4" s="5">
        <v>999229678285241</v>
      </c>
      <c r="B4" s="6">
        <v>45313</v>
      </c>
      <c r="C4" s="6">
        <v>45316</v>
      </c>
      <c r="D4" s="4">
        <v>3696</v>
      </c>
      <c r="E4" s="4" t="str">
        <f>VLOOKUP(A4,HOP!A:L,12,0)</f>
        <v>3696.00</v>
      </c>
      <c r="F4" s="4" t="str">
        <f>VLOOKUP(A4,HOP!A:C,3,0)</f>
        <v>4587226</v>
      </c>
      <c r="G4" s="4">
        <f t="shared" si="0"/>
        <v>0</v>
      </c>
      <c r="H4" s="4" t="str">
        <f t="shared" si="1"/>
        <v>，4587226</v>
      </c>
      <c r="I4" s="4" t="str">
        <f>VLOOKUP(A4,HOP!A:U,21,0)</f>
        <v>直连</v>
      </c>
    </row>
    <row r="5" s="4" customFormat="1" spans="1:9">
      <c r="A5" s="5">
        <v>999229739165059</v>
      </c>
      <c r="B5" s="6">
        <v>45314</v>
      </c>
      <c r="C5" s="6">
        <v>45316</v>
      </c>
      <c r="D5" s="4">
        <v>1252</v>
      </c>
      <c r="E5" s="4" t="str">
        <f>VLOOKUP(A5,HOP!A:L,12,0)</f>
        <v>1252.00</v>
      </c>
      <c r="F5" s="4" t="str">
        <f>VLOOKUP(A5,HOP!A:C,3,0)</f>
        <v>4598708</v>
      </c>
      <c r="G5" s="4">
        <f t="shared" si="0"/>
        <v>0</v>
      </c>
      <c r="H5" s="4" t="str">
        <f t="shared" si="1"/>
        <v>，4598708</v>
      </c>
      <c r="I5" s="4" t="str">
        <f>VLOOKUP(A5,HOP!A:U,21,0)</f>
        <v>直连</v>
      </c>
    </row>
    <row r="6" s="4" customFormat="1" hidden="1" spans="1:10">
      <c r="A6" s="9" t="s">
        <v>59</v>
      </c>
      <c r="B6" s="6">
        <v>45315</v>
      </c>
      <c r="C6" s="6">
        <v>45316</v>
      </c>
      <c r="D6" s="4">
        <v>434</v>
      </c>
      <c r="E6" s="7">
        <v>434</v>
      </c>
      <c r="F6" s="10" t="s">
        <v>60</v>
      </c>
      <c r="G6" s="4">
        <f t="shared" si="0"/>
        <v>0</v>
      </c>
      <c r="H6" s="4" t="str">
        <f t="shared" si="1"/>
        <v>，202401181144040025</v>
      </c>
      <c r="I6" s="4" t="e">
        <f>VLOOKUP(A6,HOP!A:U,21,0)</f>
        <v>#N/A</v>
      </c>
      <c r="J6" s="4">
        <v>1.18</v>
      </c>
    </row>
    <row r="7" s="4" customFormat="1" hidden="1" spans="1:10">
      <c r="A7" s="9" t="s">
        <v>61</v>
      </c>
      <c r="B7" s="6">
        <v>45315</v>
      </c>
      <c r="C7" s="6">
        <v>45316</v>
      </c>
      <c r="D7" s="4">
        <v>497</v>
      </c>
      <c r="E7" s="7">
        <v>497</v>
      </c>
      <c r="F7" s="10" t="s">
        <v>62</v>
      </c>
      <c r="G7" s="4">
        <f t="shared" si="0"/>
        <v>0</v>
      </c>
      <c r="H7" s="4" t="str">
        <f t="shared" si="1"/>
        <v>，202401181112040077</v>
      </c>
      <c r="I7" s="4" t="e">
        <f>VLOOKUP(A7,HOP!A:U,21,0)</f>
        <v>#N/A</v>
      </c>
      <c r="J7" s="4">
        <v>1.18</v>
      </c>
    </row>
    <row r="8" s="4" customFormat="1" spans="1:9">
      <c r="A8" s="5">
        <v>29807372757</v>
      </c>
      <c r="B8" s="6">
        <v>45314</v>
      </c>
      <c r="C8" s="6">
        <v>45316</v>
      </c>
      <c r="D8" s="4">
        <v>1272</v>
      </c>
      <c r="E8" s="4" t="str">
        <f>VLOOKUP(A8,HOP!A:L,12,0)</f>
        <v>1272.00</v>
      </c>
      <c r="F8" s="4" t="str">
        <f>VLOOKUP(A8,HOP!A:C,3,0)</f>
        <v>4614098</v>
      </c>
      <c r="G8" s="4">
        <f t="shared" si="0"/>
        <v>0</v>
      </c>
      <c r="H8" s="4" t="str">
        <f t="shared" si="1"/>
        <v>，4614098</v>
      </c>
      <c r="I8" s="4" t="str">
        <f>VLOOKUP(A8,HOP!A:U,21,0)</f>
        <v>直连</v>
      </c>
    </row>
    <row r="10" spans="4:4">
      <c r="D10" s="4">
        <f>SUM(D2:D9)</f>
        <v>12498</v>
      </c>
    </row>
    <row r="16" spans="1:4">
      <c r="A16" s="4" t="s">
        <v>63</v>
      </c>
      <c r="C16" s="4">
        <v>11567</v>
      </c>
      <c r="D16" s="4">
        <v>12532.64</v>
      </c>
    </row>
    <row r="17" spans="1:4">
      <c r="A17" s="4" t="s">
        <v>64</v>
      </c>
      <c r="C17" s="4">
        <v>931</v>
      </c>
      <c r="D17" s="4">
        <v>1008.72</v>
      </c>
    </row>
    <row r="18" spans="1:4">
      <c r="A18" s="4" t="s">
        <v>65</v>
      </c>
      <c r="C18" s="4">
        <f>SUBTOTAL(9,C16:C17)</f>
        <v>12498</v>
      </c>
      <c r="D18" s="4">
        <f>SUBTOTAL(9,D16:D17)</f>
        <v>13541.36</v>
      </c>
    </row>
    <row r="19" spans="1:1">
      <c r="A19" s="4" t="s">
        <v>66</v>
      </c>
    </row>
  </sheetData>
  <autoFilter ref="A1:XFD10">
    <filterColumn colId="8">
      <filters blank="1">
        <filter val="直连"/>
      </filters>
    </filterColumn>
    <extLst/>
  </autoFilter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workbookViewId="0">
      <selection activeCell="A2" sqref="A2:A1048576"/>
    </sheetView>
  </sheetViews>
  <sheetFormatPr defaultColWidth="8" defaultRowHeight="12.75" outlineLevelRow="5"/>
  <cols>
    <col min="1" max="1" width="11.125" style="1"/>
    <col min="2" max="16383" width="8" style="1"/>
  </cols>
  <sheetData>
    <row r="1" s="1" customFormat="1" spans="1:22">
      <c r="A1" s="2" t="s">
        <v>67</v>
      </c>
      <c r="B1" s="2" t="s">
        <v>68</v>
      </c>
      <c r="C1" s="2" t="s">
        <v>69</v>
      </c>
      <c r="D1" s="2" t="s">
        <v>70</v>
      </c>
      <c r="E1" s="2" t="s">
        <v>13</v>
      </c>
      <c r="F1" s="2" t="s">
        <v>5</v>
      </c>
      <c r="G1" s="2" t="s">
        <v>6</v>
      </c>
      <c r="H1" s="2" t="s">
        <v>71</v>
      </c>
      <c r="I1" s="2" t="s">
        <v>72</v>
      </c>
      <c r="J1" s="2" t="s">
        <v>73</v>
      </c>
      <c r="K1" s="2" t="s">
        <v>74</v>
      </c>
      <c r="L1" s="2" t="s">
        <v>75</v>
      </c>
      <c r="M1" s="2" t="s">
        <v>76</v>
      </c>
      <c r="N1" s="2" t="s">
        <v>77</v>
      </c>
      <c r="O1" s="2" t="s">
        <v>78</v>
      </c>
      <c r="P1" s="2" t="s">
        <v>79</v>
      </c>
      <c r="Q1" s="2" t="s">
        <v>80</v>
      </c>
      <c r="R1" s="2" t="s">
        <v>81</v>
      </c>
      <c r="S1" s="2" t="s">
        <v>82</v>
      </c>
      <c r="T1" s="2" t="s">
        <v>83</v>
      </c>
      <c r="U1" s="2" t="s">
        <v>84</v>
      </c>
      <c r="V1" s="2" t="s">
        <v>85</v>
      </c>
    </row>
    <row r="2" s="1" customFormat="1" spans="1:22">
      <c r="A2" s="3">
        <v>29807372757</v>
      </c>
      <c r="B2" s="1" t="s">
        <v>86</v>
      </c>
      <c r="C2" s="1" t="s">
        <v>87</v>
      </c>
      <c r="D2" s="1" t="s">
        <v>88</v>
      </c>
      <c r="E2" s="1" t="s">
        <v>89</v>
      </c>
      <c r="F2" s="1" t="s">
        <v>90</v>
      </c>
      <c r="G2" s="1" t="s">
        <v>91</v>
      </c>
      <c r="H2" s="1" t="s">
        <v>92</v>
      </c>
      <c r="I2" s="1" t="s">
        <v>93</v>
      </c>
      <c r="J2" s="1" t="s">
        <v>94</v>
      </c>
      <c r="K2" s="1" t="s">
        <v>93</v>
      </c>
      <c r="L2" s="1" t="s">
        <v>93</v>
      </c>
      <c r="M2" s="1" t="s">
        <v>95</v>
      </c>
      <c r="N2" s="1" t="s">
        <v>95</v>
      </c>
      <c r="O2" s="1" t="s">
        <v>96</v>
      </c>
      <c r="P2" s="1" t="s">
        <v>97</v>
      </c>
      <c r="Q2" s="1" t="s">
        <v>98</v>
      </c>
      <c r="R2" s="1" t="s">
        <v>99</v>
      </c>
      <c r="S2" s="1" t="s">
        <v>100</v>
      </c>
      <c r="T2" s="1" t="s">
        <v>101</v>
      </c>
      <c r="U2" s="1" t="s">
        <v>102</v>
      </c>
      <c r="V2" s="1" t="s">
        <v>103</v>
      </c>
    </row>
    <row r="3" s="1" customFormat="1" spans="1:22">
      <c r="A3" s="3">
        <v>999229739165059</v>
      </c>
      <c r="B3" s="1" t="s">
        <v>104</v>
      </c>
      <c r="C3" s="1" t="s">
        <v>105</v>
      </c>
      <c r="D3" s="1" t="s">
        <v>88</v>
      </c>
      <c r="E3" s="1" t="s">
        <v>106</v>
      </c>
      <c r="F3" s="1" t="s">
        <v>90</v>
      </c>
      <c r="G3" s="1" t="s">
        <v>91</v>
      </c>
      <c r="H3" s="1" t="s">
        <v>92</v>
      </c>
      <c r="I3" s="1" t="s">
        <v>107</v>
      </c>
      <c r="J3" s="1" t="s">
        <v>94</v>
      </c>
      <c r="K3" s="1" t="s">
        <v>107</v>
      </c>
      <c r="L3" s="1" t="s">
        <v>107</v>
      </c>
      <c r="M3" s="1" t="s">
        <v>95</v>
      </c>
      <c r="N3" s="1" t="s">
        <v>95</v>
      </c>
      <c r="O3" s="1" t="s">
        <v>96</v>
      </c>
      <c r="P3" s="1" t="s">
        <v>97</v>
      </c>
      <c r="Q3" s="1" t="s">
        <v>98</v>
      </c>
      <c r="R3" s="1" t="s">
        <v>108</v>
      </c>
      <c r="S3" s="1" t="s">
        <v>100</v>
      </c>
      <c r="T3" s="1" t="s">
        <v>101</v>
      </c>
      <c r="U3" s="1" t="s">
        <v>102</v>
      </c>
      <c r="V3" s="1" t="s">
        <v>103</v>
      </c>
    </row>
    <row r="4" s="1" customFormat="1" spans="1:22">
      <c r="A4" s="3">
        <v>999229678285241</v>
      </c>
      <c r="B4" s="1" t="s">
        <v>109</v>
      </c>
      <c r="C4" s="1" t="s">
        <v>110</v>
      </c>
      <c r="D4" s="1" t="s">
        <v>88</v>
      </c>
      <c r="E4" s="1" t="s">
        <v>111</v>
      </c>
      <c r="F4" s="1" t="s">
        <v>112</v>
      </c>
      <c r="G4" s="1" t="s">
        <v>91</v>
      </c>
      <c r="H4" s="1" t="s">
        <v>92</v>
      </c>
      <c r="I4" s="1" t="s">
        <v>113</v>
      </c>
      <c r="J4" s="1" t="s">
        <v>94</v>
      </c>
      <c r="K4" s="1" t="s">
        <v>113</v>
      </c>
      <c r="L4" s="1" t="s">
        <v>113</v>
      </c>
      <c r="M4" s="1" t="s">
        <v>95</v>
      </c>
      <c r="N4" s="1" t="s">
        <v>95</v>
      </c>
      <c r="O4" s="1" t="s">
        <v>96</v>
      </c>
      <c r="P4" s="1" t="s">
        <v>97</v>
      </c>
      <c r="Q4" s="1" t="s">
        <v>98</v>
      </c>
      <c r="R4" s="1" t="s">
        <v>114</v>
      </c>
      <c r="S4" s="1" t="s">
        <v>100</v>
      </c>
      <c r="T4" s="1" t="s">
        <v>101</v>
      </c>
      <c r="U4" s="1" t="s">
        <v>102</v>
      </c>
      <c r="V4" s="1" t="s">
        <v>103</v>
      </c>
    </row>
    <row r="5" s="1" customFormat="1" spans="1:22">
      <c r="A5" s="3">
        <v>999229554906562</v>
      </c>
      <c r="B5" s="1" t="s">
        <v>115</v>
      </c>
      <c r="C5" s="1" t="s">
        <v>116</v>
      </c>
      <c r="D5" s="1" t="s">
        <v>117</v>
      </c>
      <c r="E5" s="1" t="s">
        <v>118</v>
      </c>
      <c r="F5" s="1" t="s">
        <v>112</v>
      </c>
      <c r="G5" s="1" t="s">
        <v>91</v>
      </c>
      <c r="H5" s="1" t="s">
        <v>92</v>
      </c>
      <c r="I5" s="1" t="s">
        <v>119</v>
      </c>
      <c r="J5" s="1" t="s">
        <v>94</v>
      </c>
      <c r="K5" s="1" t="s">
        <v>119</v>
      </c>
      <c r="L5" s="1" t="s">
        <v>119</v>
      </c>
      <c r="M5" s="1" t="s">
        <v>95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120</v>
      </c>
      <c r="S5" s="1" t="s">
        <v>100</v>
      </c>
      <c r="T5" s="1" t="s">
        <v>101</v>
      </c>
      <c r="U5" s="1" t="s">
        <v>102</v>
      </c>
      <c r="V5" s="1" t="s">
        <v>103</v>
      </c>
    </row>
    <row r="6" s="1" customFormat="1" spans="1:22">
      <c r="A6" s="3">
        <v>29464487571</v>
      </c>
      <c r="B6" s="1" t="s">
        <v>121</v>
      </c>
      <c r="C6" s="1" t="s">
        <v>122</v>
      </c>
      <c r="D6" s="1" t="s">
        <v>117</v>
      </c>
      <c r="E6" s="1" t="s">
        <v>123</v>
      </c>
      <c r="F6" s="1" t="s">
        <v>90</v>
      </c>
      <c r="G6" s="1" t="s">
        <v>91</v>
      </c>
      <c r="H6" s="1" t="s">
        <v>92</v>
      </c>
      <c r="I6" s="1" t="s">
        <v>124</v>
      </c>
      <c r="J6" s="1" t="s">
        <v>94</v>
      </c>
      <c r="K6" s="1" t="s">
        <v>124</v>
      </c>
      <c r="L6" s="1" t="s">
        <v>124</v>
      </c>
      <c r="M6" s="1" t="s">
        <v>95</v>
      </c>
      <c r="N6" s="1" t="s">
        <v>95</v>
      </c>
      <c r="O6" s="1" t="s">
        <v>96</v>
      </c>
      <c r="P6" s="1" t="s">
        <v>97</v>
      </c>
      <c r="Q6" s="1" t="s">
        <v>98</v>
      </c>
      <c r="R6" s="1" t="s">
        <v>125</v>
      </c>
      <c r="S6" s="1" t="s">
        <v>100</v>
      </c>
      <c r="T6" s="1" t="s">
        <v>101</v>
      </c>
      <c r="U6" s="1" t="s">
        <v>102</v>
      </c>
      <c r="V6" s="1" t="s">
        <v>103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2024-02-09T01:21:26Z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58E08E4BE48941E7BD63F46ADFD729A9_12</vt:lpwstr>
  </property>
</Properties>
</file>