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<sst xmlns="http://schemas.openxmlformats.org/spreadsheetml/2006/main" count="662" uniqueCount="281">
  <si>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</si>
  <si>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</si>
  <si>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</si>
  <si>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</si>
  <si>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</si>
  <si>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</si>
  <si>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</si>
  <si>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</si>
  <si>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</si>
  <si>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</si>
  <si>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</si>
  <si>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</si>
  <si>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</si>
  <si>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</si>
  <si>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</si>
  <si>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</si>
  <si>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</si>
  <si>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</si>
  <si>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</si>
  <si>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</si>
  <si>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</si>
  <si>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</si>
  <si>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</si>
  <si>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</si>
  <si>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</si>
  <si>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999225617619144	</t>
  </si>
  <si>
    <t>Ctrip</t>
  </si>
  <si>
    <t>正常</t>
  </si>
  <si>
    <t>[长滩岛]长滩岛航路与蓝海度假村(Fairways and Bluewater Boracay)(109328980)</t>
  </si>
  <si>
    <t>高级双床房&lt;2人入住&gt;&lt;不退款&gt;&lt;早餐&gt;</t>
  </si>
  <si>
    <t>HKD</t>
  </si>
  <si>
    <t>Lao/Yuting,WU/WENHUI</t>
  </si>
  <si>
    <t>CA13030240209HKD</t>
  </si>
  <si>
    <t>未提现</t>
  </si>
  <si>
    <t>携程开票</t>
  </si>
  <si>
    <t xml:space="preserve">3691614	</t>
  </si>
  <si>
    <t xml:space="preserve">RZM-56144504	</t>
  </si>
  <si>
    <t xml:space="preserve">999226473105823	</t>
  </si>
  <si>
    <t>[曼谷]宜必思尚品曼谷是隆酒店(Ibis Styles Bangkok Silom)(109174923)</t>
  </si>
  <si>
    <t>标准房, 2 张单人床&lt;2人入住&gt;&lt;不退款&gt;&lt;早餐&gt;</t>
  </si>
  <si>
    <t>CHOW/YIN SHAN</t>
  </si>
  <si>
    <t xml:space="preserve">3846741	</t>
  </si>
  <si>
    <t xml:space="preserve">102743006	</t>
  </si>
  <si>
    <t xml:space="preserve">999227101869699	</t>
  </si>
  <si>
    <t>[巴厘岛]巴厘岛塞米亚克温德姆华美达安可酒店(Ramada Encore by Wyndham Bali Seminyak)(55337241)</t>
  </si>
  <si>
    <t>高级房&lt;2人入住&gt;</t>
  </si>
  <si>
    <t>Choudhary/Pradeep,Choudhary/Pradeep</t>
  </si>
  <si>
    <t xml:space="preserve">4003131	</t>
  </si>
  <si>
    <t xml:space="preserve">300901	</t>
  </si>
  <si>
    <t xml:space="preserve">999227101962977	</t>
  </si>
  <si>
    <t xml:space="preserve">4003333	</t>
  </si>
  <si>
    <t xml:space="preserve">999227334283311	</t>
  </si>
  <si>
    <t>[巴厘岛]巴厘岛安瓦雅海滩度假酒店(The Anvaya Beach Resort Bali)(55402624)</t>
  </si>
  <si>
    <t>豪华特大床房（直通泳池）&lt;2人入住&gt;&lt;早餐&gt;</t>
  </si>
  <si>
    <t>Bansal/Vivek Kumar,Bansal/Vivek Kumar,Bansal/Vivek Kumar,Bansal/Vivek Kumar</t>
  </si>
  <si>
    <t xml:space="preserve">4052095	</t>
  </si>
  <si>
    <t xml:space="preserve">C90DAGFJHX	</t>
  </si>
  <si>
    <t xml:space="preserve">999227334907036	</t>
  </si>
  <si>
    <t>[拉普拉普]皇宫水上乐园度假村(Jpark Island Resort &amp; Waterpark Cebu)(109329158)</t>
  </si>
  <si>
    <t>Deluxe Ocean&lt;2人入住&gt;&lt;不退款&gt;&lt;早餐&gt;</t>
  </si>
  <si>
    <t>SEOL/Hyunjin</t>
  </si>
  <si>
    <t xml:space="preserve">4052669	</t>
  </si>
  <si>
    <t xml:space="preserve">	</t>
  </si>
  <si>
    <t xml:space="preserve">999228311974456	</t>
  </si>
  <si>
    <t>[柑林县]金兰阿尔玛度假酒店(Alma Resort Cam Ranh)(97965551)</t>
  </si>
  <si>
    <t>高级一卧室套房&lt;2人入住&gt;&lt;不退款&gt;&lt;早餐&gt;</t>
  </si>
  <si>
    <t>CHO/SOYOUN,CHO/SEONGYEON</t>
  </si>
  <si>
    <t xml:space="preserve">4187044	</t>
  </si>
  <si>
    <t xml:space="preserve">999228364050229	</t>
  </si>
  <si>
    <t>[芭堤雅]芭提雅夜光酒店(Glow Pattaya)(92030238)</t>
  </si>
  <si>
    <t>豪华尊贵房&lt;2人入住&gt;</t>
  </si>
  <si>
    <t>WU/YANG</t>
  </si>
  <si>
    <t xml:space="preserve">4215647	</t>
  </si>
  <si>
    <t xml:space="preserve">RR23009796	</t>
  </si>
  <si>
    <t xml:space="preserve">999228364132901	</t>
  </si>
  <si>
    <t>[磅波]休闲酒店(The Leisure Hotel)(113655192)</t>
  </si>
  <si>
    <t>豪华客房&lt;2人入住&gt;&lt;早餐&gt;</t>
  </si>
  <si>
    <t>LONZAGA/RYAN</t>
  </si>
  <si>
    <t xml:space="preserve">4215694	</t>
  </si>
  <si>
    <t xml:space="preserve">999228364162185	</t>
  </si>
  <si>
    <t>LONZAGA/FEBRUARY LYN</t>
  </si>
  <si>
    <t xml:space="preserve">4215711	</t>
  </si>
  <si>
    <t>取消</t>
  </si>
  <si>
    <t xml:space="preserve">999228396798758	</t>
  </si>
  <si>
    <t>[首尔]东大门瑞森酒店(The Recenz Dongdaemun Hotel)(55328867)</t>
  </si>
  <si>
    <t>标准双床房&lt;2人入住&gt;</t>
  </si>
  <si>
    <t>WILLY/WILLY</t>
  </si>
  <si>
    <t xml:space="preserve">4228087	</t>
  </si>
  <si>
    <t xml:space="preserve">28446944425	</t>
  </si>
  <si>
    <t>[巴厘岛]蓝点湾景别墅(Blue Point Bay Villas and Spa)(55861982)</t>
  </si>
  <si>
    <t>Deluxe Ocean Double Room&lt;2人入住&gt;&lt;不退款&gt;&lt;早餐&gt;</t>
  </si>
  <si>
    <t>QIAN/JIN</t>
  </si>
  <si>
    <t xml:space="preserve">4251646	</t>
  </si>
  <si>
    <t xml:space="preserve">999228546940391	</t>
  </si>
  <si>
    <t>[塞弗塞德]瑟夫赛德海滩大酒店(Grand Beach Hotel Surfside)(55861969)</t>
  </si>
  <si>
    <t>Sunset View King&lt;2人入住&gt;</t>
  </si>
  <si>
    <t>Mel/Juan</t>
  </si>
  <si>
    <t xml:space="preserve">4277818	</t>
  </si>
  <si>
    <t xml:space="preserve">10274298	</t>
  </si>
  <si>
    <t xml:space="preserve">999228560862329	</t>
  </si>
  <si>
    <t>[卡塔尼亚]卡塔尼亚桑图萨酒店(Santuzza Art Hotel Catania)(109174004)</t>
  </si>
  <si>
    <t>带阳台的双人间&lt;2人入住&gt;&lt;早餐&gt;</t>
  </si>
  <si>
    <t>LAUTIER/ALEXANDER</t>
  </si>
  <si>
    <t xml:space="preserve">4294279	</t>
  </si>
  <si>
    <t xml:space="preserve">501876594	</t>
  </si>
  <si>
    <t xml:space="preserve">999228583528383	</t>
  </si>
  <si>
    <t>[曼谷]曼谷萨通JC凯文酒店(JC Kevin Sathorn Bangkok Hotel)(55585955)</t>
  </si>
  <si>
    <t>单卧室套房&lt;2人入住&gt;&lt;早餐&gt;</t>
  </si>
  <si>
    <t>Joseph/Akhil,Joseph/Akhil</t>
  </si>
  <si>
    <t xml:space="preserve">4303314	</t>
  </si>
  <si>
    <t xml:space="preserve">-C9NLCCV7	</t>
  </si>
  <si>
    <t xml:space="preserve">999228589247241	</t>
  </si>
  <si>
    <t>[岘港]阿斯顿岘港西西里亚水疗酒店(Cicilia Hotels &amp; Spa Danang Powered by ASTON)(55872539)</t>
  </si>
  <si>
    <t>家庭套房带海景&lt;4人入住&gt;&lt;不退款&gt;&lt;早餐&gt;</t>
  </si>
  <si>
    <t>LIN/CHIHYING</t>
  </si>
  <si>
    <t xml:space="preserve">4306797	</t>
  </si>
  <si>
    <t xml:space="preserve">999228591251400	</t>
  </si>
  <si>
    <t>[赫尔辛基]斯堪迪克哈卡涅米酒店(Scandic Hakaniemi)(60480654)</t>
  </si>
  <si>
    <t>标准双床房&lt;2人入住&gt;&lt;不退款&gt;&lt;早餐&gt;</t>
  </si>
  <si>
    <t>NAKAMURA/AKIKO</t>
  </si>
  <si>
    <t xml:space="preserve">4308641	</t>
  </si>
  <si>
    <t xml:space="preserve">C04440845_1;2707901;SMD	</t>
  </si>
  <si>
    <t xml:space="preserve">999229685495596	</t>
  </si>
  <si>
    <t>[新加坡]樟宜机场皇冠假日酒店  - IHG 旗下酒店(Crowne Plaza Changi Airport, an IHG Hotel)(55280749)</t>
  </si>
  <si>
    <t>1 张特大床标准无烟房&lt;2人入住&gt;&lt;不退款&gt;&lt;早餐&gt;</t>
  </si>
  <si>
    <t>WU/HAISHAN,YANG/XIAOMIN</t>
  </si>
  <si>
    <t xml:space="preserve">4590043	</t>
  </si>
  <si>
    <t xml:space="preserve">86839232	</t>
  </si>
  <si>
    <t xml:space="preserve">999229937445211	</t>
  </si>
  <si>
    <t>[首尔]首尔大使 - 铂尔曼酒店(The Ambassador Seoul - A Pullman Hotel)(55639520)</t>
  </si>
  <si>
    <t>高级双人床房&lt;2人入住&gt;&lt;不退款&gt;</t>
  </si>
  <si>
    <t>HOU/LI</t>
  </si>
  <si>
    <t xml:space="preserve">4649066	</t>
  </si>
  <si>
    <t xml:space="preserve">152831313	</t>
  </si>
  <si>
    <t xml:space="preserve">999229415852834	</t>
  </si>
  <si>
    <t>[日内瓦]宜必思日内瓦中心民族酒店(Ibis Genève Centre Nations)(70790444)</t>
  </si>
  <si>
    <t>标准房(双人床)&lt;2人入住&gt;&lt;早餐&gt;</t>
  </si>
  <si>
    <t>WANG/XIANYANG,WANG/WEIJIA</t>
  </si>
  <si>
    <t xml:space="preserve">4475229	</t>
  </si>
  <si>
    <t>，</t>
  </si>
  <si>
    <t>36602.09 HKD</t>
  </si>
  <si>
    <t>A240209095359481</t>
  </si>
  <si>
    <t>A240209095646481</t>
  </si>
  <si>
    <t>总计：36602.09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</si>
  <si>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</si>
  <si>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</si>
  <si>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</si>
  <si>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</si>
  <si>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</si>
  <si>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</si>
  <si>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</si>
  <si>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</si>
  <si>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</si>
  <si>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</si>
  <si>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</si>
  <si>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</si>
  <si>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</si>
  <si>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</si>
  <si>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</si>
  <si>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</si>
  <si>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</si>
  <si>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</si>
  <si>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</si>
  <si>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2023-07-27</t>
  </si>
  <si>
    <t>3691614</t>
  </si>
  <si>
    <t>长滩岛航路与蓝海度假村</t>
  </si>
  <si>
    <t>Lao Yuting,WU WENHUI</t>
  </si>
  <si>
    <t>2024-02-03</t>
  </si>
  <si>
    <t>2024-02-06</t>
  </si>
  <si>
    <t>退房日周结</t>
  </si>
  <si>
    <t>1555.39</t>
  </si>
  <si>
    <t>1692.85</t>
  </si>
  <si>
    <t>0</t>
  </si>
  <si>
    <t>0.00</t>
  </si>
  <si>
    <t>携程汇智国际直连</t>
  </si>
  <si>
    <t>925</t>
  </si>
  <si>
    <t>2023-07-27 11:36:58</t>
  </si>
  <si>
    <t>否</t>
  </si>
  <si>
    <t>汇智国际旅游发展有限公司</t>
  </si>
  <si>
    <t>直连</t>
  </si>
  <si>
    <t>菲律宾</t>
  </si>
  <si>
    <t>2023-08-28</t>
  </si>
  <si>
    <t>3846741</t>
  </si>
  <si>
    <t>宜必思尚品曼谷是隆酒店</t>
  </si>
  <si>
    <t>CHOW YIN SHAN</t>
  </si>
  <si>
    <t>2024-02-02</t>
  </si>
  <si>
    <t>1912.00</t>
  </si>
  <si>
    <t>2053.48</t>
  </si>
  <si>
    <t>2023-08-28 08:40:42</t>
  </si>
  <si>
    <t>直采</t>
  </si>
  <si>
    <t>泰国</t>
  </si>
  <si>
    <t>2023-10-11</t>
  </si>
  <si>
    <t>4052669</t>
  </si>
  <si>
    <t>皇宫水上乐园度假村</t>
  </si>
  <si>
    <t>SEOL Hyunjin</t>
  </si>
  <si>
    <t>2024-02-04</t>
  </si>
  <si>
    <t>2889.79</t>
  </si>
  <si>
    <t>3090.02</t>
  </si>
  <si>
    <t>2023-10-11 09:23:31</t>
  </si>
  <si>
    <t>2023-11-03</t>
  </si>
  <si>
    <t>4187044</t>
  </si>
  <si>
    <t>金兰阿尔玛度假酒店</t>
  </si>
  <si>
    <t>CHO SOYOUN,CHO SEONGYEON</t>
  </si>
  <si>
    <t>1744.34</t>
  </si>
  <si>
    <t>1861.82</t>
  </si>
  <si>
    <t>2023-11-03 22:18:04</t>
  </si>
  <si>
    <t>越南</t>
  </si>
  <si>
    <t>2023-11-08</t>
  </si>
  <si>
    <t>4215694</t>
  </si>
  <si>
    <t>休闲酒店</t>
  </si>
  <si>
    <t>LONZAGA RYAN</t>
  </si>
  <si>
    <t>2024-01-31</t>
  </si>
  <si>
    <t>1908.70</t>
  </si>
  <si>
    <t>2045.99</t>
  </si>
  <si>
    <t>2023-11-08 14:31:23</t>
  </si>
  <si>
    <t>4215711</t>
  </si>
  <si>
    <t>LONZAGA FEBRUARY LYN</t>
  </si>
  <si>
    <t>2023-11-08 14:34:18</t>
  </si>
  <si>
    <t>2023-11-14</t>
  </si>
  <si>
    <t>4251646</t>
  </si>
  <si>
    <t>巴厘岛蓝点湾景别墅水疗酒店</t>
  </si>
  <si>
    <t>QIAN JIN</t>
  </si>
  <si>
    <t>2024-02-05</t>
  </si>
  <si>
    <t>708.35</t>
  </si>
  <si>
    <t>757.11</t>
  </si>
  <si>
    <t>2023-11-14 09:35:10</t>
  </si>
  <si>
    <t>印度尼西亚</t>
  </si>
  <si>
    <t>2023-11-20</t>
  </si>
  <si>
    <t>4277818</t>
  </si>
  <si>
    <t>瑟夫赛德海滩大酒店</t>
  </si>
  <si>
    <t>Mel Juan</t>
  </si>
  <si>
    <t>12801.23</t>
  </si>
  <si>
    <t>13797.40</t>
  </si>
  <si>
    <t>2023-11-20 07:10:40</t>
  </si>
  <si>
    <t>美国</t>
  </si>
  <si>
    <t>2023-11-21</t>
  </si>
  <si>
    <t>4294279</t>
  </si>
  <si>
    <t>卡塔尼亚桑图萨酒店</t>
  </si>
  <si>
    <t>LAUTIER ALEXANDER</t>
  </si>
  <si>
    <t>1785.31</t>
  </si>
  <si>
    <t>1936.98</t>
  </si>
  <si>
    <t>2023-11-21 04:13:50</t>
  </si>
  <si>
    <t>意大利</t>
  </si>
  <si>
    <t>2023-11-23</t>
  </si>
  <si>
    <t>4306797</t>
  </si>
  <si>
    <t>阿斯顿岘港西西里亚水疗酒店</t>
  </si>
  <si>
    <t>LIN CHIHYING</t>
  </si>
  <si>
    <t>1204.00</t>
  </si>
  <si>
    <t>1311.40</t>
  </si>
  <si>
    <t>2023-11-23 00:20:30</t>
  </si>
  <si>
    <t>4308641</t>
  </si>
  <si>
    <t>哈卡尼米斯堪迪克酒店</t>
  </si>
  <si>
    <t>NAKAMURA AKIKO</t>
  </si>
  <si>
    <t>1525.09</t>
  </si>
  <si>
    <t>1656.63</t>
  </si>
  <si>
    <t>2023-11-23 12:22:49</t>
  </si>
  <si>
    <t>芬兰</t>
  </si>
  <si>
    <t>2023-12-22</t>
  </si>
  <si>
    <t>4475229</t>
  </si>
  <si>
    <t>日内瓦国家中心宜必思酒店</t>
  </si>
  <si>
    <t>WANG XIANYANG,WANG WEIJIA</t>
  </si>
  <si>
    <t>1022.54</t>
  </si>
  <si>
    <t>1116.19</t>
  </si>
  <si>
    <t>2023-12-22 11:27:30</t>
  </si>
  <si>
    <t>瑞士</t>
  </si>
  <si>
    <t>2024-01-13</t>
  </si>
  <si>
    <t>4590043</t>
  </si>
  <si>
    <t>新加坡樟宜机场皇冠假日酒店</t>
  </si>
  <si>
    <t>WU HAISHAN,YANG XIAOMIN</t>
  </si>
  <si>
    <t>2050.00</t>
  </si>
  <si>
    <t>2230.69</t>
  </si>
  <si>
    <t>2024-01-16 11:03:53</t>
  </si>
  <si>
    <t>新加坡</t>
  </si>
  <si>
    <t>2024-01-26</t>
  </si>
  <si>
    <t>4649066</t>
  </si>
  <si>
    <t>首尔大使铂尔曼酒店</t>
  </si>
  <si>
    <t>HOU LI</t>
  </si>
  <si>
    <t>925.00</t>
  </si>
  <si>
    <t>1005.54</t>
  </si>
  <si>
    <t>2024-01-31 12:05:35</t>
  </si>
  <si>
    <t>韩国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</si>
</sst>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409575</xdr:colOff>
      <xdr:row>61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134725" cy="473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45325</v>
      </c>
      <c r="G2" s="6">
        <v>45328</v>
      </c>
      <c r="H2" s="4">
        <v>1</v>
      </c>
      <c r="I2" s="4">
        <v>3</v>
      </c>
      <c r="J2" s="4">
        <v>3</v>
      </c>
      <c r="K2" s="4" t="s">
        <v>30</v>
      </c>
      <c r="L2" s="4">
        <v>1692.85</v>
      </c>
      <c r="M2" s="4">
        <v>1692.85</v>
      </c>
      <c r="N2" s="4" t="s">
        <v>31</v>
      </c>
      <c r="O2" s="4" t="s">
        <v>32</v>
      </c>
      <c r="P2" s="4" t="s">
        <v>33</v>
      </c>
      <c r="Q2" s="4">
        <v>0</v>
      </c>
      <c r="R2" s="7">
        <v>45134</v>
      </c>
      <c r="S2" s="6">
        <v>45331</v>
      </c>
      <c r="T2" s="4" t="s">
        <v>34</v>
      </c>
      <c r="U2" s="4">
        <v>1692.85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45324</v>
      </c>
      <c r="G3" s="6">
        <v>45328</v>
      </c>
      <c r="H3" s="4">
        <v>1</v>
      </c>
      <c r="I3" s="4">
        <v>4</v>
      </c>
      <c r="J3" s="4">
        <v>4</v>
      </c>
      <c r="K3" s="4" t="s">
        <v>30</v>
      </c>
      <c r="L3" s="4">
        <v>2053.48</v>
      </c>
      <c r="M3" s="4">
        <v>2053.48</v>
      </c>
      <c r="N3" s="4" t="s">
        <v>40</v>
      </c>
      <c r="O3" s="4" t="s">
        <v>32</v>
      </c>
      <c r="P3" s="4" t="s">
        <v>33</v>
      </c>
      <c r="Q3" s="4">
        <v>0</v>
      </c>
      <c r="R3" s="7">
        <v>45166</v>
      </c>
      <c r="S3" s="6">
        <v>45331</v>
      </c>
      <c r="T3" s="4" t="s">
        <v>34</v>
      </c>
      <c r="U3" s="4">
        <v>2053.48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45326</v>
      </c>
      <c r="G4" s="6">
        <v>45328</v>
      </c>
      <c r="H4" s="4">
        <v>1</v>
      </c>
      <c r="I4" s="4">
        <v>2</v>
      </c>
      <c r="J4" s="4">
        <v>2</v>
      </c>
      <c r="K4" s="4" t="s">
        <v>30</v>
      </c>
      <c r="L4" s="4">
        <v>514.88</v>
      </c>
      <c r="M4" s="4">
        <v>514.88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45199</v>
      </c>
      <c r="S4" s="6">
        <v>45331</v>
      </c>
      <c r="T4" s="4" t="s">
        <v>34</v>
      </c>
      <c r="U4" s="4">
        <v>514.88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45326</v>
      </c>
      <c r="G5" s="6">
        <v>45328</v>
      </c>
      <c r="H5" s="4">
        <v>1</v>
      </c>
      <c r="I5" s="4">
        <v>2</v>
      </c>
      <c r="J5" s="4">
        <v>2</v>
      </c>
      <c r="K5" s="4" t="s">
        <v>30</v>
      </c>
      <c r="L5" s="4">
        <v>514.88</v>
      </c>
      <c r="M5" s="4">
        <v>514.88</v>
      </c>
      <c r="N5" s="4" t="s">
        <v>46</v>
      </c>
      <c r="O5" s="4" t="s">
        <v>32</v>
      </c>
      <c r="P5" s="4" t="s">
        <v>33</v>
      </c>
      <c r="Q5" s="4">
        <v>0</v>
      </c>
      <c r="R5" s="7">
        <v>45199</v>
      </c>
      <c r="S5" s="6">
        <v>45331</v>
      </c>
      <c r="T5" s="4" t="s">
        <v>34</v>
      </c>
      <c r="U5" s="4">
        <v>514.88</v>
      </c>
      <c r="V5" s="4">
        <v>0</v>
      </c>
      <c r="W5" s="4">
        <v>0</v>
      </c>
      <c r="X5" s="4" t="s">
        <v>50</v>
      </c>
      <c r="Y5" s="4" t="s">
        <v>48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45326</v>
      </c>
      <c r="G6" s="6">
        <v>45328</v>
      </c>
      <c r="H6" s="4">
        <v>2</v>
      </c>
      <c r="I6" s="4">
        <v>2</v>
      </c>
      <c r="J6" s="4">
        <v>4</v>
      </c>
      <c r="K6" s="4" t="s">
        <v>30</v>
      </c>
      <c r="L6" s="4">
        <v>4138.6</v>
      </c>
      <c r="M6" s="4">
        <v>4138.6</v>
      </c>
      <c r="N6" s="4" t="s">
        <v>54</v>
      </c>
      <c r="O6" s="4" t="s">
        <v>32</v>
      </c>
      <c r="P6" s="4" t="s">
        <v>33</v>
      </c>
      <c r="Q6" s="4">
        <v>0</v>
      </c>
      <c r="R6" s="7">
        <v>45210</v>
      </c>
      <c r="S6" s="6">
        <v>45331</v>
      </c>
      <c r="T6" s="4" t="s">
        <v>34</v>
      </c>
      <c r="U6" s="4">
        <v>4138.6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45326</v>
      </c>
      <c r="G7" s="6">
        <v>45328</v>
      </c>
      <c r="H7" s="4">
        <v>1</v>
      </c>
      <c r="I7" s="4">
        <v>2</v>
      </c>
      <c r="J7" s="4">
        <v>2</v>
      </c>
      <c r="K7" s="4" t="s">
        <v>30</v>
      </c>
      <c r="L7" s="4">
        <v>3090.02</v>
      </c>
      <c r="M7" s="4">
        <v>3090.02</v>
      </c>
      <c r="N7" s="4" t="s">
        <v>60</v>
      </c>
      <c r="O7" s="4" t="s">
        <v>32</v>
      </c>
      <c r="P7" s="4" t="s">
        <v>33</v>
      </c>
      <c r="Q7" s="4">
        <v>0</v>
      </c>
      <c r="R7" s="7">
        <v>45210</v>
      </c>
      <c r="S7" s="6">
        <v>45331</v>
      </c>
      <c r="T7" s="4" t="s">
        <v>34</v>
      </c>
      <c r="U7" s="4">
        <v>3090.02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45326</v>
      </c>
      <c r="G8" s="6">
        <v>45328</v>
      </c>
      <c r="H8" s="4">
        <v>1</v>
      </c>
      <c r="I8" s="4">
        <v>2</v>
      </c>
      <c r="J8" s="4">
        <v>2</v>
      </c>
      <c r="K8" s="4" t="s">
        <v>30</v>
      </c>
      <c r="L8" s="4">
        <v>1861.82</v>
      </c>
      <c r="M8" s="4">
        <v>1861.82</v>
      </c>
      <c r="N8" s="4" t="s">
        <v>66</v>
      </c>
      <c r="O8" s="4" t="s">
        <v>32</v>
      </c>
      <c r="P8" s="4" t="s">
        <v>33</v>
      </c>
      <c r="Q8" s="4">
        <v>0</v>
      </c>
      <c r="R8" s="7">
        <v>45233.0000115741</v>
      </c>
      <c r="S8" s="6">
        <v>45331</v>
      </c>
      <c r="T8" s="4" t="s">
        <v>34</v>
      </c>
      <c r="U8" s="4">
        <v>1861.82</v>
      </c>
      <c r="V8" s="4">
        <v>0</v>
      </c>
      <c r="W8" s="4">
        <v>0</v>
      </c>
      <c r="X8" s="4" t="s">
        <v>67</v>
      </c>
      <c r="Y8" s="4" t="s">
        <v>62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45327</v>
      </c>
      <c r="G9" s="6">
        <v>45328</v>
      </c>
      <c r="H9" s="4">
        <v>1</v>
      </c>
      <c r="I9" s="4">
        <v>1</v>
      </c>
      <c r="J9" s="4">
        <v>1</v>
      </c>
      <c r="K9" s="4" t="s">
        <v>30</v>
      </c>
      <c r="L9" s="4">
        <v>155.43</v>
      </c>
      <c r="M9" s="4">
        <v>155.43</v>
      </c>
      <c r="N9" s="4" t="s">
        <v>71</v>
      </c>
      <c r="O9" s="4" t="s">
        <v>32</v>
      </c>
      <c r="P9" s="4" t="s">
        <v>33</v>
      </c>
      <c r="Q9" s="4">
        <v>0</v>
      </c>
      <c r="R9" s="7">
        <v>45238.0000115741</v>
      </c>
      <c r="S9" s="6">
        <v>45331</v>
      </c>
      <c r="T9" s="4" t="s">
        <v>34</v>
      </c>
      <c r="U9" s="4">
        <v>155.43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45322</v>
      </c>
      <c r="G10" s="6">
        <v>45328</v>
      </c>
      <c r="H10" s="4">
        <v>1</v>
      </c>
      <c r="I10" s="4">
        <v>6</v>
      </c>
      <c r="J10" s="4">
        <v>6</v>
      </c>
      <c r="K10" s="4" t="s">
        <v>30</v>
      </c>
      <c r="L10" s="4">
        <v>2045.99</v>
      </c>
      <c r="M10" s="4">
        <v>2045.99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45238</v>
      </c>
      <c r="S10" s="6">
        <v>45331</v>
      </c>
      <c r="T10" s="4" t="s">
        <v>34</v>
      </c>
      <c r="U10" s="4">
        <v>2045.99</v>
      </c>
      <c r="V10" s="4">
        <v>0</v>
      </c>
      <c r="W10" s="4">
        <v>0</v>
      </c>
      <c r="X10" s="4" t="s">
        <v>78</v>
      </c>
      <c r="Y10" s="4" t="s">
        <v>62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45322</v>
      </c>
      <c r="G11" s="6">
        <v>45328</v>
      </c>
      <c r="H11" s="4">
        <v>1</v>
      </c>
      <c r="I11" s="4">
        <v>6</v>
      </c>
      <c r="J11" s="4">
        <v>6</v>
      </c>
      <c r="K11" s="4" t="s">
        <v>30</v>
      </c>
      <c r="L11" s="4">
        <v>2045.99</v>
      </c>
      <c r="M11" s="4">
        <v>2045.99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45238</v>
      </c>
      <c r="S11" s="6">
        <v>45331</v>
      </c>
      <c r="T11" s="4" t="s">
        <v>34</v>
      </c>
      <c r="U11" s="4">
        <v>2045.99</v>
      </c>
      <c r="V11" s="4">
        <v>0</v>
      </c>
      <c r="W11" s="4">
        <v>0</v>
      </c>
      <c r="X11" s="4" t="s">
        <v>81</v>
      </c>
      <c r="Y11" s="4" t="s">
        <v>62</v>
      </c>
    </row>
    <row r="12" s="4" customFormat="1" spans="1:25">
      <c r="A12" s="4" t="s">
        <v>68</v>
      </c>
      <c r="B12" s="4" t="s">
        <v>26</v>
      </c>
      <c r="C12" s="4" t="s">
        <v>82</v>
      </c>
      <c r="D12" s="4" t="s">
        <v>69</v>
      </c>
      <c r="E12" s="4" t="s">
        <v>70</v>
      </c>
      <c r="F12" s="6">
        <v>45327</v>
      </c>
      <c r="G12" s="6">
        <v>45328</v>
      </c>
      <c r="H12" s="4">
        <v>1</v>
      </c>
      <c r="I12" s="4">
        <v>1</v>
      </c>
      <c r="J12" s="4">
        <v>1</v>
      </c>
      <c r="K12" s="4" t="s">
        <v>30</v>
      </c>
      <c r="L12" s="4">
        <v>-155.43</v>
      </c>
      <c r="M12" s="4">
        <v>-155.43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45238.0000115741</v>
      </c>
      <c r="S12" s="6">
        <v>45331</v>
      </c>
      <c r="T12" s="4" t="s">
        <v>34</v>
      </c>
      <c r="U12" s="4">
        <v>-155.43</v>
      </c>
      <c r="V12" s="4">
        <v>0</v>
      </c>
      <c r="W12" s="4">
        <v>0</v>
      </c>
      <c r="X12" s="4" t="s">
        <v>72</v>
      </c>
      <c r="Y12" s="4" t="s">
        <v>73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45326</v>
      </c>
      <c r="G13" s="6">
        <v>45328</v>
      </c>
      <c r="H13" s="4">
        <v>3</v>
      </c>
      <c r="I13" s="4">
        <v>2</v>
      </c>
      <c r="J13" s="4">
        <v>6</v>
      </c>
      <c r="K13" s="4" t="s">
        <v>30</v>
      </c>
      <c r="L13" s="4">
        <v>2270.64</v>
      </c>
      <c r="M13" s="4">
        <v>2270.64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45240.0000115741</v>
      </c>
      <c r="S13" s="6">
        <v>45331</v>
      </c>
      <c r="T13" s="4" t="s">
        <v>34</v>
      </c>
      <c r="U13" s="4">
        <v>2270.64</v>
      </c>
      <c r="V13" s="4">
        <v>0</v>
      </c>
      <c r="W13" s="4">
        <v>0</v>
      </c>
      <c r="X13" s="4" t="s">
        <v>87</v>
      </c>
      <c r="Y13" s="4" t="s">
        <v>62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45327</v>
      </c>
      <c r="G14" s="6">
        <v>45328</v>
      </c>
      <c r="H14" s="4">
        <v>1</v>
      </c>
      <c r="I14" s="4">
        <v>1</v>
      </c>
      <c r="J14" s="4">
        <v>1</v>
      </c>
      <c r="K14" s="4" t="s">
        <v>30</v>
      </c>
      <c r="L14" s="4">
        <v>757.11</v>
      </c>
      <c r="M14" s="4">
        <v>757.11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45244</v>
      </c>
      <c r="S14" s="6">
        <v>45331</v>
      </c>
      <c r="T14" s="4" t="s">
        <v>34</v>
      </c>
      <c r="U14" s="4">
        <v>757.11</v>
      </c>
      <c r="V14" s="4">
        <v>0</v>
      </c>
      <c r="W14" s="4">
        <v>0</v>
      </c>
      <c r="X14" s="4" t="s">
        <v>92</v>
      </c>
      <c r="Y14" s="4" t="s">
        <v>62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45324</v>
      </c>
      <c r="G15" s="6">
        <v>45328</v>
      </c>
      <c r="H15" s="4">
        <v>1</v>
      </c>
      <c r="I15" s="4">
        <v>4</v>
      </c>
      <c r="J15" s="4">
        <v>4</v>
      </c>
      <c r="K15" s="4" t="s">
        <v>30</v>
      </c>
      <c r="L15" s="4">
        <v>13797.4</v>
      </c>
      <c r="M15" s="4">
        <v>13797.4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45250.0000115741</v>
      </c>
      <c r="S15" s="6">
        <v>45331</v>
      </c>
      <c r="T15" s="4" t="s">
        <v>34</v>
      </c>
      <c r="U15" s="4">
        <v>13797.4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45325</v>
      </c>
      <c r="G16" s="6">
        <v>45328</v>
      </c>
      <c r="H16" s="4">
        <v>1</v>
      </c>
      <c r="I16" s="4">
        <v>3</v>
      </c>
      <c r="J16" s="4">
        <v>3</v>
      </c>
      <c r="K16" s="4" t="s">
        <v>30</v>
      </c>
      <c r="L16" s="4">
        <v>1936.98</v>
      </c>
      <c r="M16" s="4">
        <v>1936.98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45251.0000115741</v>
      </c>
      <c r="S16" s="6">
        <v>45331</v>
      </c>
      <c r="T16" s="4" t="s">
        <v>34</v>
      </c>
      <c r="U16" s="4">
        <v>1936.98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45327</v>
      </c>
      <c r="G17" s="6">
        <v>45328</v>
      </c>
      <c r="H17" s="4">
        <v>1</v>
      </c>
      <c r="I17" s="4">
        <v>1</v>
      </c>
      <c r="J17" s="4">
        <v>1</v>
      </c>
      <c r="K17" s="4" t="s">
        <v>30</v>
      </c>
      <c r="L17" s="4">
        <v>497.36</v>
      </c>
      <c r="M17" s="4">
        <v>497.36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45252</v>
      </c>
      <c r="S17" s="6">
        <v>45331</v>
      </c>
      <c r="T17" s="4" t="s">
        <v>34</v>
      </c>
      <c r="U17" s="4">
        <v>497.36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45326</v>
      </c>
      <c r="G18" s="6">
        <v>45328</v>
      </c>
      <c r="H18" s="4">
        <v>1</v>
      </c>
      <c r="I18" s="4">
        <v>2</v>
      </c>
      <c r="J18" s="4">
        <v>2</v>
      </c>
      <c r="K18" s="4" t="s">
        <v>30</v>
      </c>
      <c r="L18" s="4">
        <v>1311.4</v>
      </c>
      <c r="M18" s="4">
        <v>1311.4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45253</v>
      </c>
      <c r="S18" s="6">
        <v>45331</v>
      </c>
      <c r="T18" s="4" t="s">
        <v>34</v>
      </c>
      <c r="U18" s="4">
        <v>1311.4</v>
      </c>
      <c r="V18" s="4">
        <v>0</v>
      </c>
      <c r="W18" s="4">
        <v>0</v>
      </c>
      <c r="X18" s="4" t="s">
        <v>115</v>
      </c>
      <c r="Y18" s="4" t="s">
        <v>62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45326</v>
      </c>
      <c r="G19" s="6">
        <v>45328</v>
      </c>
      <c r="H19" s="4">
        <v>1</v>
      </c>
      <c r="I19" s="4">
        <v>2</v>
      </c>
      <c r="J19" s="4">
        <v>2</v>
      </c>
      <c r="K19" s="4" t="s">
        <v>30</v>
      </c>
      <c r="L19" s="4">
        <v>1656.63</v>
      </c>
      <c r="M19" s="4">
        <v>1656.63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45253.0000115741</v>
      </c>
      <c r="S19" s="6">
        <v>45331</v>
      </c>
      <c r="T19" s="4" t="s">
        <v>34</v>
      </c>
      <c r="U19" s="4">
        <v>1656.63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43</v>
      </c>
      <c r="B20" s="4" t="s">
        <v>26</v>
      </c>
      <c r="C20" s="4" t="s">
        <v>82</v>
      </c>
      <c r="D20" s="4" t="s">
        <v>44</v>
      </c>
      <c r="E20" s="4" t="s">
        <v>45</v>
      </c>
      <c r="F20" s="6">
        <v>45326</v>
      </c>
      <c r="G20" s="6">
        <v>45328</v>
      </c>
      <c r="H20" s="4">
        <v>1</v>
      </c>
      <c r="I20" s="4">
        <v>2</v>
      </c>
      <c r="J20" s="4">
        <v>2</v>
      </c>
      <c r="K20" s="4" t="s">
        <v>30</v>
      </c>
      <c r="L20" s="4">
        <v>-514.88</v>
      </c>
      <c r="M20" s="4">
        <v>-514.88</v>
      </c>
      <c r="N20" s="4" t="s">
        <v>46</v>
      </c>
      <c r="O20" s="4" t="s">
        <v>32</v>
      </c>
      <c r="P20" s="4" t="s">
        <v>33</v>
      </c>
      <c r="Q20" s="4">
        <v>0</v>
      </c>
      <c r="R20" s="7">
        <v>45199</v>
      </c>
      <c r="S20" s="6">
        <v>45331</v>
      </c>
      <c r="T20" s="4" t="s">
        <v>34</v>
      </c>
      <c r="U20" s="4">
        <v>-514.88</v>
      </c>
      <c r="V20" s="4">
        <v>0</v>
      </c>
      <c r="W20" s="4">
        <v>0</v>
      </c>
      <c r="X20" s="4" t="s">
        <v>47</v>
      </c>
      <c r="Y20" s="4" t="s">
        <v>48</v>
      </c>
    </row>
    <row r="21" s="4" customFormat="1" spans="1:25">
      <c r="A21" s="4" t="s">
        <v>83</v>
      </c>
      <c r="B21" s="4" t="s">
        <v>26</v>
      </c>
      <c r="C21" s="4" t="s">
        <v>82</v>
      </c>
      <c r="D21" s="4" t="s">
        <v>84</v>
      </c>
      <c r="E21" s="4" t="s">
        <v>85</v>
      </c>
      <c r="F21" s="6">
        <v>45326</v>
      </c>
      <c r="G21" s="6">
        <v>45328</v>
      </c>
      <c r="H21" s="4">
        <v>3</v>
      </c>
      <c r="I21" s="4">
        <v>2</v>
      </c>
      <c r="J21" s="4">
        <v>6</v>
      </c>
      <c r="K21" s="4" t="s">
        <v>30</v>
      </c>
      <c r="L21" s="4">
        <v>-2270.64</v>
      </c>
      <c r="M21" s="4">
        <v>-2270.64</v>
      </c>
      <c r="N21" s="4" t="s">
        <v>86</v>
      </c>
      <c r="O21" s="4" t="s">
        <v>32</v>
      </c>
      <c r="P21" s="4" t="s">
        <v>33</v>
      </c>
      <c r="Q21" s="4">
        <v>0</v>
      </c>
      <c r="R21" s="7">
        <v>45240.0000115741</v>
      </c>
      <c r="S21" s="6">
        <v>45331</v>
      </c>
      <c r="T21" s="4" t="s">
        <v>34</v>
      </c>
      <c r="U21" s="4">
        <v>-2270.64</v>
      </c>
      <c r="V21" s="4">
        <v>0</v>
      </c>
      <c r="W21" s="4">
        <v>0</v>
      </c>
      <c r="X21" s="4" t="s">
        <v>87</v>
      </c>
      <c r="Y21" s="4" t="s">
        <v>62</v>
      </c>
    </row>
    <row r="22" s="4" customFormat="1" spans="1:25">
      <c r="A22" s="4" t="s">
        <v>105</v>
      </c>
      <c r="B22" s="4" t="s">
        <v>26</v>
      </c>
      <c r="C22" s="4" t="s">
        <v>82</v>
      </c>
      <c r="D22" s="4" t="s">
        <v>106</v>
      </c>
      <c r="E22" s="4" t="s">
        <v>107</v>
      </c>
      <c r="F22" s="6">
        <v>45327</v>
      </c>
      <c r="G22" s="6">
        <v>45328</v>
      </c>
      <c r="H22" s="4">
        <v>1</v>
      </c>
      <c r="I22" s="4">
        <v>1</v>
      </c>
      <c r="J22" s="4">
        <v>1</v>
      </c>
      <c r="K22" s="4" t="s">
        <v>30</v>
      </c>
      <c r="L22" s="4">
        <v>-497.36</v>
      </c>
      <c r="M22" s="4">
        <v>-497.36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45252</v>
      </c>
      <c r="S22" s="6">
        <v>45331</v>
      </c>
      <c r="T22" s="4" t="s">
        <v>34</v>
      </c>
      <c r="U22" s="4">
        <v>-497.36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45327</v>
      </c>
      <c r="G23" s="6">
        <v>45328</v>
      </c>
      <c r="H23" s="4">
        <v>1</v>
      </c>
      <c r="I23" s="4">
        <v>1</v>
      </c>
      <c r="J23" s="4">
        <v>1</v>
      </c>
      <c r="K23" s="4" t="s">
        <v>30</v>
      </c>
      <c r="L23" s="4">
        <v>2230.69</v>
      </c>
      <c r="M23" s="4">
        <v>2230.69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45304.0000115741</v>
      </c>
      <c r="S23" s="6">
        <v>45331</v>
      </c>
      <c r="T23" s="4" t="s">
        <v>34</v>
      </c>
      <c r="U23" s="4">
        <v>2230.69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51</v>
      </c>
      <c r="B24" s="4" t="s">
        <v>26</v>
      </c>
      <c r="C24" s="4" t="s">
        <v>82</v>
      </c>
      <c r="D24" s="4" t="s">
        <v>52</v>
      </c>
      <c r="E24" s="4" t="s">
        <v>53</v>
      </c>
      <c r="F24" s="6">
        <v>45326</v>
      </c>
      <c r="G24" s="6">
        <v>45328</v>
      </c>
      <c r="H24" s="4">
        <v>2</v>
      </c>
      <c r="I24" s="4">
        <v>2</v>
      </c>
      <c r="J24" s="4">
        <v>4</v>
      </c>
      <c r="K24" s="4" t="s">
        <v>30</v>
      </c>
      <c r="L24" s="4">
        <v>-4138.6</v>
      </c>
      <c r="M24" s="4">
        <v>-4138.6</v>
      </c>
      <c r="N24" s="4" t="s">
        <v>54</v>
      </c>
      <c r="O24" s="4" t="s">
        <v>32</v>
      </c>
      <c r="P24" s="4" t="s">
        <v>33</v>
      </c>
      <c r="Q24" s="4">
        <v>0</v>
      </c>
      <c r="R24" s="7">
        <v>45210</v>
      </c>
      <c r="S24" s="6">
        <v>45331</v>
      </c>
      <c r="T24" s="4" t="s">
        <v>34</v>
      </c>
      <c r="U24" s="4">
        <v>-4138.6</v>
      </c>
      <c r="V24" s="4">
        <v>0</v>
      </c>
      <c r="W24" s="4">
        <v>0</v>
      </c>
      <c r="X24" s="4" t="s">
        <v>55</v>
      </c>
      <c r="Y24" s="4" t="s">
        <v>56</v>
      </c>
    </row>
    <row r="25" s="4" customFormat="1" spans="1:25">
      <c r="A25" s="4" t="s">
        <v>49</v>
      </c>
      <c r="B25" s="4" t="s">
        <v>26</v>
      </c>
      <c r="C25" s="4" t="s">
        <v>82</v>
      </c>
      <c r="D25" s="4" t="s">
        <v>44</v>
      </c>
      <c r="E25" s="4" t="s">
        <v>45</v>
      </c>
      <c r="F25" s="6">
        <v>45326</v>
      </c>
      <c r="G25" s="6">
        <v>45328</v>
      </c>
      <c r="H25" s="4">
        <v>1</v>
      </c>
      <c r="I25" s="4">
        <v>2</v>
      </c>
      <c r="J25" s="4">
        <v>2</v>
      </c>
      <c r="K25" s="4" t="s">
        <v>30</v>
      </c>
      <c r="L25" s="4">
        <v>-514.88</v>
      </c>
      <c r="M25" s="4">
        <v>-514.88</v>
      </c>
      <c r="N25" s="4" t="s">
        <v>46</v>
      </c>
      <c r="O25" s="4" t="s">
        <v>32</v>
      </c>
      <c r="P25" s="4" t="s">
        <v>33</v>
      </c>
      <c r="Q25" s="4">
        <v>0</v>
      </c>
      <c r="R25" s="7">
        <v>45199</v>
      </c>
      <c r="S25" s="6">
        <v>45331</v>
      </c>
      <c r="T25" s="4" t="s">
        <v>34</v>
      </c>
      <c r="U25" s="4">
        <v>-514.88</v>
      </c>
      <c r="V25" s="4">
        <v>0</v>
      </c>
      <c r="W25" s="4">
        <v>0</v>
      </c>
      <c r="X25" s="4" t="s">
        <v>50</v>
      </c>
      <c r="Y25" s="4" t="s">
        <v>48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130</v>
      </c>
      <c r="F26" s="6">
        <v>45327</v>
      </c>
      <c r="G26" s="6">
        <v>45328</v>
      </c>
      <c r="H26" s="4">
        <v>1</v>
      </c>
      <c r="I26" s="4">
        <v>1</v>
      </c>
      <c r="J26" s="4">
        <v>1</v>
      </c>
      <c r="K26" s="4" t="s">
        <v>30</v>
      </c>
      <c r="L26" s="4">
        <v>1005.54</v>
      </c>
      <c r="M26" s="4">
        <v>1005.54</v>
      </c>
      <c r="N26" s="4" t="s">
        <v>131</v>
      </c>
      <c r="O26" s="4" t="s">
        <v>32</v>
      </c>
      <c r="P26" s="4" t="s">
        <v>33</v>
      </c>
      <c r="Q26" s="4">
        <v>0</v>
      </c>
      <c r="R26" s="7">
        <v>45317.0000115741</v>
      </c>
      <c r="S26" s="6">
        <v>45331</v>
      </c>
      <c r="T26" s="4" t="s">
        <v>34</v>
      </c>
      <c r="U26" s="4">
        <v>1005.54</v>
      </c>
      <c r="V26" s="4">
        <v>0</v>
      </c>
      <c r="W26" s="4">
        <v>0</v>
      </c>
      <c r="X26" s="4" t="s">
        <v>132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45327</v>
      </c>
      <c r="G27" s="6">
        <v>45328</v>
      </c>
      <c r="H27" s="4">
        <v>1</v>
      </c>
      <c r="I27" s="4">
        <v>1</v>
      </c>
      <c r="J27" s="4">
        <v>1</v>
      </c>
      <c r="K27" s="4" t="s">
        <v>30</v>
      </c>
      <c r="L27" s="4">
        <v>1116.19</v>
      </c>
      <c r="M27" s="4">
        <v>1116.19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45282</v>
      </c>
      <c r="S27" s="6">
        <v>45331</v>
      </c>
      <c r="T27" s="4" t="s">
        <v>34</v>
      </c>
      <c r="U27" s="4">
        <v>1116.19</v>
      </c>
      <c r="V27" s="4">
        <v>0</v>
      </c>
      <c r="W27" s="4">
        <v>0</v>
      </c>
      <c r="X27" s="4" t="s">
        <v>138</v>
      </c>
      <c r="Y27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999225617619144</v>
      </c>
      <c r="B2" s="6">
        <v>45325</v>
      </c>
      <c r="C2" s="6">
        <v>45328</v>
      </c>
      <c r="D2" s="4">
        <v>1692.85</v>
      </c>
      <c r="E2" s="4" t="str">
        <f>VLOOKUP(A2,HOP!A:L,12,0)</f>
        <v>1692.85</v>
      </c>
      <c r="F2" s="4" t="str">
        <f>VLOOKUP(A2,HOP!A:C,3,0)</f>
        <v>3691614</v>
      </c>
      <c r="G2" s="4">
        <f>D2-E2</f>
        <v>0</v>
      </c>
      <c r="H2" s="4" t="str">
        <f>$H$1&amp;F2</f>
        <v>，3691614</v>
      </c>
      <c r="I2" s="4" t="str">
        <f>VLOOKUP(A2,HOP!A:U,21,0)</f>
        <v>直连</v>
      </c>
    </row>
    <row r="3" s="4" customFormat="1" spans="1:9">
      <c r="A3" s="5">
        <v>999226473105823</v>
      </c>
      <c r="B3" s="6">
        <v>45324</v>
      </c>
      <c r="C3" s="6">
        <v>45328</v>
      </c>
      <c r="D3" s="4">
        <v>2053.48</v>
      </c>
      <c r="E3" s="4" t="str">
        <f>VLOOKUP(A3,HOP!A:L,12,0)</f>
        <v>2053.48</v>
      </c>
      <c r="F3" s="4" t="str">
        <f>VLOOKUP(A3,HOP!A:C,3,0)</f>
        <v>3846741</v>
      </c>
      <c r="G3" s="4">
        <f t="shared" ref="G3:G21" si="0">D3-E3</f>
        <v>0</v>
      </c>
      <c r="H3" s="4" t="str">
        <f t="shared" ref="H3:H21" si="1">$H$1&amp;F3</f>
        <v>，3846741</v>
      </c>
      <c r="I3" s="4" t="str">
        <f>VLOOKUP(A3,HOP!A:U,21,0)</f>
        <v>直采</v>
      </c>
    </row>
    <row r="4" s="4" customFormat="1" hidden="1" spans="1:9">
      <c r="A4" s="5">
        <v>999227101869699</v>
      </c>
      <c r="B4" s="6">
        <v>45326</v>
      </c>
      <c r="C4" s="6">
        <v>45328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999227101962977</v>
      </c>
      <c r="B5" s="6">
        <v>45326</v>
      </c>
      <c r="C5" s="6">
        <v>45328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999227334283311</v>
      </c>
      <c r="B6" s="6">
        <v>45326</v>
      </c>
      <c r="C6" s="6">
        <v>45328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999227334907036</v>
      </c>
      <c r="B7" s="6">
        <v>45326</v>
      </c>
      <c r="C7" s="6">
        <v>45328</v>
      </c>
      <c r="D7" s="4">
        <v>3090.02</v>
      </c>
      <c r="E7" s="4" t="str">
        <f>VLOOKUP(A7,HOP!A:L,12,0)</f>
        <v>3090.02</v>
      </c>
      <c r="F7" s="4" t="str">
        <f>VLOOKUP(A7,HOP!A:C,3,0)</f>
        <v>4052669</v>
      </c>
      <c r="G7" s="4">
        <f t="shared" si="0"/>
        <v>0</v>
      </c>
      <c r="H7" s="4" t="str">
        <f t="shared" si="1"/>
        <v>，4052669</v>
      </c>
      <c r="I7" s="4" t="str">
        <f>VLOOKUP(A7,HOP!A:U,21,0)</f>
        <v>直连</v>
      </c>
    </row>
    <row r="8" s="4" customFormat="1" spans="1:9">
      <c r="A8" s="5">
        <v>999228311974456</v>
      </c>
      <c r="B8" s="6">
        <v>45326</v>
      </c>
      <c r="C8" s="6">
        <v>45328</v>
      </c>
      <c r="D8" s="4">
        <v>1861.82</v>
      </c>
      <c r="E8" s="4" t="str">
        <f>VLOOKUP(A8,HOP!A:L,12,0)</f>
        <v>1861.82</v>
      </c>
      <c r="F8" s="4" t="str">
        <f>VLOOKUP(A8,HOP!A:C,3,0)</f>
        <v>4187044</v>
      </c>
      <c r="G8" s="4">
        <f t="shared" si="0"/>
        <v>0</v>
      </c>
      <c r="H8" s="4" t="str">
        <f t="shared" si="1"/>
        <v>，4187044</v>
      </c>
      <c r="I8" s="4" t="str">
        <f>VLOOKUP(A8,HOP!A:U,21,0)</f>
        <v>直连</v>
      </c>
    </row>
    <row r="9" s="4" customFormat="1" hidden="1" spans="1:9">
      <c r="A9" s="5">
        <v>999228364050229</v>
      </c>
      <c r="B9" s="6">
        <v>45327</v>
      </c>
      <c r="C9" s="6">
        <v>45328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999228364132901</v>
      </c>
      <c r="B10" s="6">
        <v>45322</v>
      </c>
      <c r="C10" s="6">
        <v>45328</v>
      </c>
      <c r="D10" s="4">
        <v>2045.99</v>
      </c>
      <c r="E10" s="4" t="str">
        <f>VLOOKUP(A10,HOP!A:L,12,0)</f>
        <v>2045.99</v>
      </c>
      <c r="F10" s="4" t="str">
        <f>VLOOKUP(A10,HOP!A:C,3,0)</f>
        <v>4215694</v>
      </c>
      <c r="G10" s="4">
        <f t="shared" si="0"/>
        <v>0</v>
      </c>
      <c r="H10" s="4" t="str">
        <f t="shared" si="1"/>
        <v>，4215694</v>
      </c>
      <c r="I10" s="4" t="str">
        <f>VLOOKUP(A10,HOP!A:U,21,0)</f>
        <v>直连</v>
      </c>
    </row>
    <row r="11" s="4" customFormat="1" spans="1:9">
      <c r="A11" s="5">
        <v>999228364162185</v>
      </c>
      <c r="B11" s="6">
        <v>45322</v>
      </c>
      <c r="C11" s="6">
        <v>45328</v>
      </c>
      <c r="D11" s="4">
        <v>2045.99</v>
      </c>
      <c r="E11" s="4" t="str">
        <f>VLOOKUP(A11,HOP!A:L,12,0)</f>
        <v>2045.99</v>
      </c>
      <c r="F11" s="4" t="str">
        <f>VLOOKUP(A11,HOP!A:C,3,0)</f>
        <v>4215711</v>
      </c>
      <c r="G11" s="4">
        <f t="shared" si="0"/>
        <v>0</v>
      </c>
      <c r="H11" s="4" t="str">
        <f t="shared" si="1"/>
        <v>，4215711</v>
      </c>
      <c r="I11" s="4" t="str">
        <f>VLOOKUP(A11,HOP!A:U,21,0)</f>
        <v>直连</v>
      </c>
    </row>
    <row r="12" s="4" customFormat="1" hidden="1" spans="1:9">
      <c r="A12" s="5">
        <v>999228396798758</v>
      </c>
      <c r="B12" s="6">
        <v>45326</v>
      </c>
      <c r="C12" s="6">
        <v>45328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28446944425</v>
      </c>
      <c r="B13" s="6">
        <v>45327</v>
      </c>
      <c r="C13" s="6">
        <v>45328</v>
      </c>
      <c r="D13" s="4">
        <v>757.11</v>
      </c>
      <c r="E13" s="4" t="str">
        <f>VLOOKUP(A13,HOP!A:L,12,0)</f>
        <v>757.11</v>
      </c>
      <c r="F13" s="4" t="str">
        <f>VLOOKUP(A13,HOP!A:C,3,0)</f>
        <v>4251646</v>
      </c>
      <c r="G13" s="4">
        <f t="shared" si="0"/>
        <v>0</v>
      </c>
      <c r="H13" s="4" t="str">
        <f t="shared" si="1"/>
        <v>，4251646</v>
      </c>
      <c r="I13" s="4" t="str">
        <f>VLOOKUP(A13,HOP!A:U,21,0)</f>
        <v>直连</v>
      </c>
    </row>
    <row r="14" s="4" customFormat="1" spans="1:9">
      <c r="A14" s="5">
        <v>999228546940391</v>
      </c>
      <c r="B14" s="6">
        <v>45324</v>
      </c>
      <c r="C14" s="6">
        <v>45328</v>
      </c>
      <c r="D14" s="4">
        <v>13797.4</v>
      </c>
      <c r="E14" s="4" t="str">
        <f>VLOOKUP(A14,HOP!A:L,12,0)</f>
        <v>13797.40</v>
      </c>
      <c r="F14" s="4" t="str">
        <f>VLOOKUP(A14,HOP!A:C,3,0)</f>
        <v>4277818</v>
      </c>
      <c r="G14" s="4">
        <f t="shared" si="0"/>
        <v>0</v>
      </c>
      <c r="H14" s="4" t="str">
        <f t="shared" si="1"/>
        <v>，4277818</v>
      </c>
      <c r="I14" s="4" t="str">
        <f>VLOOKUP(A14,HOP!A:U,21,0)</f>
        <v>直连</v>
      </c>
    </row>
    <row r="15" s="4" customFormat="1" spans="1:9">
      <c r="A15" s="5">
        <v>999228560862329</v>
      </c>
      <c r="B15" s="6">
        <v>45325</v>
      </c>
      <c r="C15" s="6">
        <v>45328</v>
      </c>
      <c r="D15" s="4">
        <v>1936.98</v>
      </c>
      <c r="E15" s="4" t="str">
        <f>VLOOKUP(A15,HOP!A:L,12,0)</f>
        <v>1936.98</v>
      </c>
      <c r="F15" s="4" t="str">
        <f>VLOOKUP(A15,HOP!A:C,3,0)</f>
        <v>4294279</v>
      </c>
      <c r="G15" s="4">
        <f t="shared" si="0"/>
        <v>0</v>
      </c>
      <c r="H15" s="4" t="str">
        <f t="shared" si="1"/>
        <v>，4294279</v>
      </c>
      <c r="I15" s="4" t="str">
        <f>VLOOKUP(A15,HOP!A:U,21,0)</f>
        <v>直连</v>
      </c>
    </row>
    <row r="16" s="4" customFormat="1" hidden="1" spans="1:9">
      <c r="A16" s="5">
        <v>999228583528383</v>
      </c>
      <c r="B16" s="6">
        <v>45327</v>
      </c>
      <c r="C16" s="6">
        <v>45328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999228589247241</v>
      </c>
      <c r="B17" s="6">
        <v>45326</v>
      </c>
      <c r="C17" s="6">
        <v>45328</v>
      </c>
      <c r="D17" s="4">
        <v>1311.4</v>
      </c>
      <c r="E17" s="4" t="str">
        <f>VLOOKUP(A17,HOP!A:L,12,0)</f>
        <v>1311.40</v>
      </c>
      <c r="F17" s="4" t="str">
        <f>VLOOKUP(A17,HOP!A:C,3,0)</f>
        <v>4306797</v>
      </c>
      <c r="G17" s="4">
        <f t="shared" si="0"/>
        <v>0</v>
      </c>
      <c r="H17" s="4" t="str">
        <f t="shared" si="1"/>
        <v>，4306797</v>
      </c>
      <c r="I17" s="4" t="str">
        <f>VLOOKUP(A17,HOP!A:U,21,0)</f>
        <v>直采</v>
      </c>
    </row>
    <row r="18" s="4" customFormat="1" spans="1:9">
      <c r="A18" s="5">
        <v>999228591251400</v>
      </c>
      <c r="B18" s="6">
        <v>45326</v>
      </c>
      <c r="C18" s="6">
        <v>45328</v>
      </c>
      <c r="D18" s="4">
        <v>1656.63</v>
      </c>
      <c r="E18" s="4" t="str">
        <f>VLOOKUP(A18,HOP!A:L,12,0)</f>
        <v>1656.63</v>
      </c>
      <c r="F18" s="4" t="str">
        <f>VLOOKUP(A18,HOP!A:C,3,0)</f>
        <v>4308641</v>
      </c>
      <c r="G18" s="4">
        <f t="shared" si="0"/>
        <v>0</v>
      </c>
      <c r="H18" s="4" t="str">
        <f t="shared" si="1"/>
        <v>，4308641</v>
      </c>
      <c r="I18" s="4" t="str">
        <f>VLOOKUP(A18,HOP!A:U,21,0)</f>
        <v>直连</v>
      </c>
    </row>
    <row r="19" s="4" customFormat="1" spans="1:9">
      <c r="A19" s="5">
        <v>999229685495596</v>
      </c>
      <c r="B19" s="6">
        <v>45327</v>
      </c>
      <c r="C19" s="6">
        <v>45328</v>
      </c>
      <c r="D19" s="4">
        <v>2230.69</v>
      </c>
      <c r="E19" s="4" t="str">
        <f>VLOOKUP(A19,HOP!A:L,12,0)</f>
        <v>2230.69</v>
      </c>
      <c r="F19" s="4" t="str">
        <f>VLOOKUP(A19,HOP!A:C,3,0)</f>
        <v>4590043</v>
      </c>
      <c r="G19" s="4">
        <f t="shared" si="0"/>
        <v>0</v>
      </c>
      <c r="H19" s="4" t="str">
        <f t="shared" si="1"/>
        <v>，4590043</v>
      </c>
      <c r="I19" s="4" t="str">
        <f>VLOOKUP(A19,HOP!A:U,21,0)</f>
        <v>直采</v>
      </c>
    </row>
    <row r="20" s="4" customFormat="1" spans="1:9">
      <c r="A20" s="5">
        <v>999229937445211</v>
      </c>
      <c r="B20" s="6">
        <v>45327</v>
      </c>
      <c r="C20" s="6">
        <v>45328</v>
      </c>
      <c r="D20" s="4">
        <v>1005.54</v>
      </c>
      <c r="E20" s="4" t="str">
        <f>VLOOKUP(A20,HOP!A:L,12,0)</f>
        <v>1005.54</v>
      </c>
      <c r="F20" s="4" t="str">
        <f>VLOOKUP(A20,HOP!A:C,3,0)</f>
        <v>4649066</v>
      </c>
      <c r="G20" s="4">
        <f t="shared" si="0"/>
        <v>0</v>
      </c>
      <c r="H20" s="4" t="str">
        <f t="shared" si="1"/>
        <v>，4649066</v>
      </c>
      <c r="I20" s="4" t="str">
        <f>VLOOKUP(A20,HOP!A:U,21,0)</f>
        <v>直采</v>
      </c>
    </row>
    <row r="21" s="4" customFormat="1" spans="1:9">
      <c r="A21" s="5">
        <v>999229415852834</v>
      </c>
      <c r="B21" s="6">
        <v>45327</v>
      </c>
      <c r="C21" s="6">
        <v>45328</v>
      </c>
      <c r="D21" s="4">
        <v>1116.19</v>
      </c>
      <c r="E21" s="4" t="str">
        <f>VLOOKUP(A21,HOP!A:L,12,0)</f>
        <v>1116.19</v>
      </c>
      <c r="F21" s="4" t="str">
        <f>VLOOKUP(A21,HOP!A:C,3,0)</f>
        <v>4475229</v>
      </c>
      <c r="G21" s="4">
        <f t="shared" si="0"/>
        <v>0</v>
      </c>
      <c r="H21" s="4" t="str">
        <f t="shared" si="1"/>
        <v>，4475229</v>
      </c>
      <c r="I21" s="4" t="str">
        <f>VLOOKUP(A21,HOP!A:U,21,0)</f>
        <v>直连</v>
      </c>
    </row>
    <row r="23" spans="4:4">
      <c r="D23" s="4">
        <f>SUM(D2:D22)</f>
        <v>36602.09</v>
      </c>
    </row>
    <row r="26" spans="4:4">
      <c r="D26" s="4" t="s">
        <v>140</v>
      </c>
    </row>
    <row r="30" spans="1:3">
      <c r="A30" s="4" t="s">
        <v>141</v>
      </c>
      <c r="C30" s="4">
        <v>6601.11</v>
      </c>
    </row>
    <row r="31" spans="1:3">
      <c r="A31" s="4" t="s">
        <v>142</v>
      </c>
      <c r="C31" s="4">
        <v>30000.98</v>
      </c>
    </row>
    <row r="32" spans="1:3">
      <c r="A32" s="4" t="s">
        <v>143</v>
      </c>
      <c r="C32" s="4">
        <f>SUBTOTAL(9,C30:C31)</f>
        <v>36602.09</v>
      </c>
    </row>
  </sheetData>
  <autoFilter ref="A1:XFD23">
    <filterColumn colId="3">
      <filters blank="1">
        <filter val="757.11"/>
        <filter val="1861.82"/>
        <filter val="3090.02"/>
        <filter val="1656.63"/>
        <filter val="1311.4"/>
        <filter val="1005.54"/>
        <filter val="13797.4"/>
        <filter val="1692.85"/>
        <filter val="1936.98"/>
        <filter val="2053.48"/>
        <filter val="1116.19"/>
        <filter val="2045.99"/>
        <filter val="2230.69"/>
        <filter val="36602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999225617619144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  <c r="H2" s="1" t="s">
        <v>169</v>
      </c>
      <c r="I2" s="1" t="s">
        <v>170</v>
      </c>
      <c r="J2" s="1" t="s">
        <v>30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  <c r="V2" s="1" t="s">
        <v>180</v>
      </c>
    </row>
    <row r="3" s="1" customFormat="1" spans="1:22">
      <c r="A3" s="3">
        <v>999226473105823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  <c r="G3" s="1" t="s">
        <v>168</v>
      </c>
      <c r="H3" s="1" t="s">
        <v>169</v>
      </c>
      <c r="I3" s="1" t="s">
        <v>186</v>
      </c>
      <c r="J3" s="1" t="s">
        <v>30</v>
      </c>
      <c r="K3" s="1" t="s">
        <v>187</v>
      </c>
      <c r="L3" s="1" t="s">
        <v>187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188</v>
      </c>
      <c r="S3" s="1" t="s">
        <v>177</v>
      </c>
      <c r="T3" s="1" t="s">
        <v>178</v>
      </c>
      <c r="U3" s="1" t="s">
        <v>189</v>
      </c>
      <c r="V3" s="1" t="s">
        <v>190</v>
      </c>
    </row>
    <row r="4" s="1" customFormat="1" spans="1:22">
      <c r="A4" s="3">
        <v>999227334907036</v>
      </c>
      <c r="B4" s="1" t="s">
        <v>191</v>
      </c>
      <c r="C4" s="1" t="s">
        <v>192</v>
      </c>
      <c r="D4" s="1" t="s">
        <v>193</v>
      </c>
      <c r="E4" s="1" t="s">
        <v>194</v>
      </c>
      <c r="F4" s="1" t="s">
        <v>195</v>
      </c>
      <c r="G4" s="1" t="s">
        <v>168</v>
      </c>
      <c r="H4" s="1" t="s">
        <v>169</v>
      </c>
      <c r="I4" s="1" t="s">
        <v>196</v>
      </c>
      <c r="J4" s="1" t="s">
        <v>30</v>
      </c>
      <c r="K4" s="1" t="s">
        <v>197</v>
      </c>
      <c r="L4" s="1" t="s">
        <v>197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198</v>
      </c>
      <c r="S4" s="1" t="s">
        <v>177</v>
      </c>
      <c r="T4" s="1" t="s">
        <v>178</v>
      </c>
      <c r="U4" s="1" t="s">
        <v>179</v>
      </c>
      <c r="V4" s="1" t="s">
        <v>180</v>
      </c>
    </row>
    <row r="5" s="1" customFormat="1" spans="1:22">
      <c r="A5" s="3">
        <v>999228311974456</v>
      </c>
      <c r="B5" s="1" t="s">
        <v>199</v>
      </c>
      <c r="C5" s="1" t="s">
        <v>200</v>
      </c>
      <c r="D5" s="1" t="s">
        <v>201</v>
      </c>
      <c r="E5" s="1" t="s">
        <v>202</v>
      </c>
      <c r="F5" s="1" t="s">
        <v>195</v>
      </c>
      <c r="G5" s="1" t="s">
        <v>168</v>
      </c>
      <c r="H5" s="1" t="s">
        <v>169</v>
      </c>
      <c r="I5" s="1" t="s">
        <v>203</v>
      </c>
      <c r="J5" s="1" t="s">
        <v>30</v>
      </c>
      <c r="K5" s="1" t="s">
        <v>204</v>
      </c>
      <c r="L5" s="1" t="s">
        <v>204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205</v>
      </c>
      <c r="S5" s="1" t="s">
        <v>177</v>
      </c>
      <c r="T5" s="1" t="s">
        <v>178</v>
      </c>
      <c r="U5" s="1" t="s">
        <v>179</v>
      </c>
      <c r="V5" s="1" t="s">
        <v>206</v>
      </c>
    </row>
    <row r="6" s="1" customFormat="1" spans="1:22">
      <c r="A6" s="3">
        <v>999228364132901</v>
      </c>
      <c r="B6" s="1" t="s">
        <v>207</v>
      </c>
      <c r="C6" s="1" t="s">
        <v>208</v>
      </c>
      <c r="D6" s="1" t="s">
        <v>209</v>
      </c>
      <c r="E6" s="1" t="s">
        <v>210</v>
      </c>
      <c r="F6" s="1" t="s">
        <v>211</v>
      </c>
      <c r="G6" s="1" t="s">
        <v>168</v>
      </c>
      <c r="H6" s="1" t="s">
        <v>169</v>
      </c>
      <c r="I6" s="1" t="s">
        <v>212</v>
      </c>
      <c r="J6" s="1" t="s">
        <v>30</v>
      </c>
      <c r="K6" s="1" t="s">
        <v>213</v>
      </c>
      <c r="L6" s="1" t="s">
        <v>213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214</v>
      </c>
      <c r="S6" s="1" t="s">
        <v>177</v>
      </c>
      <c r="T6" s="1" t="s">
        <v>178</v>
      </c>
      <c r="U6" s="1" t="s">
        <v>179</v>
      </c>
      <c r="V6" s="1" t="s">
        <v>190</v>
      </c>
    </row>
    <row r="7" s="1" customFormat="1" spans="1:22">
      <c r="A7" s="3">
        <v>999228364162185</v>
      </c>
      <c r="B7" s="1" t="s">
        <v>207</v>
      </c>
      <c r="C7" s="1" t="s">
        <v>215</v>
      </c>
      <c r="D7" s="1" t="s">
        <v>209</v>
      </c>
      <c r="E7" s="1" t="s">
        <v>216</v>
      </c>
      <c r="F7" s="1" t="s">
        <v>211</v>
      </c>
      <c r="G7" s="1" t="s">
        <v>168</v>
      </c>
      <c r="H7" s="1" t="s">
        <v>169</v>
      </c>
      <c r="I7" s="1" t="s">
        <v>212</v>
      </c>
      <c r="J7" s="1" t="s">
        <v>30</v>
      </c>
      <c r="K7" s="1" t="s">
        <v>213</v>
      </c>
      <c r="L7" s="1" t="s">
        <v>213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217</v>
      </c>
      <c r="S7" s="1" t="s">
        <v>177</v>
      </c>
      <c r="T7" s="1" t="s">
        <v>178</v>
      </c>
      <c r="U7" s="1" t="s">
        <v>179</v>
      </c>
      <c r="V7" s="1" t="s">
        <v>190</v>
      </c>
    </row>
    <row r="8" s="1" customFormat="1" spans="1:22">
      <c r="A8" s="3">
        <v>28446944425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222</v>
      </c>
      <c r="G8" s="1" t="s">
        <v>168</v>
      </c>
      <c r="H8" s="1" t="s">
        <v>169</v>
      </c>
      <c r="I8" s="1" t="s">
        <v>223</v>
      </c>
      <c r="J8" s="1" t="s">
        <v>30</v>
      </c>
      <c r="K8" s="1" t="s">
        <v>224</v>
      </c>
      <c r="L8" s="1" t="s">
        <v>224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225</v>
      </c>
      <c r="S8" s="1" t="s">
        <v>177</v>
      </c>
      <c r="T8" s="1" t="s">
        <v>178</v>
      </c>
      <c r="U8" s="1" t="s">
        <v>179</v>
      </c>
      <c r="V8" s="1" t="s">
        <v>226</v>
      </c>
    </row>
    <row r="9" s="1" customFormat="1" spans="1:22">
      <c r="A9" s="3">
        <v>999228546940391</v>
      </c>
      <c r="B9" s="1" t="s">
        <v>227</v>
      </c>
      <c r="C9" s="1" t="s">
        <v>228</v>
      </c>
      <c r="D9" s="1" t="s">
        <v>229</v>
      </c>
      <c r="E9" s="1" t="s">
        <v>230</v>
      </c>
      <c r="F9" s="1" t="s">
        <v>185</v>
      </c>
      <c r="G9" s="1" t="s">
        <v>168</v>
      </c>
      <c r="H9" s="1" t="s">
        <v>169</v>
      </c>
      <c r="I9" s="1" t="s">
        <v>231</v>
      </c>
      <c r="J9" s="1" t="s">
        <v>30</v>
      </c>
      <c r="K9" s="1" t="s">
        <v>232</v>
      </c>
      <c r="L9" s="1" t="s">
        <v>232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233</v>
      </c>
      <c r="S9" s="1" t="s">
        <v>177</v>
      </c>
      <c r="T9" s="1" t="s">
        <v>178</v>
      </c>
      <c r="U9" s="1" t="s">
        <v>179</v>
      </c>
      <c r="V9" s="1" t="s">
        <v>234</v>
      </c>
    </row>
    <row r="10" s="1" customFormat="1" spans="1:22">
      <c r="A10" s="3">
        <v>999228560862329</v>
      </c>
      <c r="B10" s="1" t="s">
        <v>235</v>
      </c>
      <c r="C10" s="1" t="s">
        <v>236</v>
      </c>
      <c r="D10" s="1" t="s">
        <v>237</v>
      </c>
      <c r="E10" s="1" t="s">
        <v>238</v>
      </c>
      <c r="F10" s="1" t="s">
        <v>167</v>
      </c>
      <c r="G10" s="1" t="s">
        <v>168</v>
      </c>
      <c r="H10" s="1" t="s">
        <v>169</v>
      </c>
      <c r="I10" s="1" t="s">
        <v>239</v>
      </c>
      <c r="J10" s="1" t="s">
        <v>30</v>
      </c>
      <c r="K10" s="1" t="s">
        <v>240</v>
      </c>
      <c r="L10" s="1" t="s">
        <v>240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241</v>
      </c>
      <c r="S10" s="1" t="s">
        <v>177</v>
      </c>
      <c r="T10" s="1" t="s">
        <v>178</v>
      </c>
      <c r="U10" s="1" t="s">
        <v>179</v>
      </c>
      <c r="V10" s="1" t="s">
        <v>242</v>
      </c>
    </row>
    <row r="11" s="1" customFormat="1" spans="1:22">
      <c r="A11" s="3">
        <v>999228589247241</v>
      </c>
      <c r="B11" s="1" t="s">
        <v>243</v>
      </c>
      <c r="C11" s="1" t="s">
        <v>244</v>
      </c>
      <c r="D11" s="1" t="s">
        <v>245</v>
      </c>
      <c r="E11" s="1" t="s">
        <v>246</v>
      </c>
      <c r="F11" s="1" t="s">
        <v>195</v>
      </c>
      <c r="G11" s="1" t="s">
        <v>168</v>
      </c>
      <c r="H11" s="1" t="s">
        <v>169</v>
      </c>
      <c r="I11" s="1" t="s">
        <v>247</v>
      </c>
      <c r="J11" s="1" t="s">
        <v>30</v>
      </c>
      <c r="K11" s="1" t="s">
        <v>248</v>
      </c>
      <c r="L11" s="1" t="s">
        <v>248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249</v>
      </c>
      <c r="S11" s="1" t="s">
        <v>177</v>
      </c>
      <c r="T11" s="1" t="s">
        <v>178</v>
      </c>
      <c r="U11" s="1" t="s">
        <v>189</v>
      </c>
      <c r="V11" s="1" t="s">
        <v>206</v>
      </c>
    </row>
    <row r="12" s="1" customFormat="1" spans="1:22">
      <c r="A12" s="3">
        <v>999228591251400</v>
      </c>
      <c r="B12" s="1" t="s">
        <v>243</v>
      </c>
      <c r="C12" s="1" t="s">
        <v>250</v>
      </c>
      <c r="D12" s="1" t="s">
        <v>251</v>
      </c>
      <c r="E12" s="1" t="s">
        <v>252</v>
      </c>
      <c r="F12" s="1" t="s">
        <v>195</v>
      </c>
      <c r="G12" s="1" t="s">
        <v>168</v>
      </c>
      <c r="H12" s="1" t="s">
        <v>169</v>
      </c>
      <c r="I12" s="1" t="s">
        <v>253</v>
      </c>
      <c r="J12" s="1" t="s">
        <v>30</v>
      </c>
      <c r="K12" s="1" t="s">
        <v>254</v>
      </c>
      <c r="L12" s="1" t="s">
        <v>254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255</v>
      </c>
      <c r="S12" s="1" t="s">
        <v>177</v>
      </c>
      <c r="T12" s="1" t="s">
        <v>178</v>
      </c>
      <c r="U12" s="1" t="s">
        <v>179</v>
      </c>
      <c r="V12" s="1" t="s">
        <v>256</v>
      </c>
    </row>
    <row r="13" s="1" customFormat="1" spans="1:22">
      <c r="A13" s="3">
        <v>999229415852834</v>
      </c>
      <c r="B13" s="1" t="s">
        <v>257</v>
      </c>
      <c r="C13" s="1" t="s">
        <v>258</v>
      </c>
      <c r="D13" s="1" t="s">
        <v>259</v>
      </c>
      <c r="E13" s="1" t="s">
        <v>260</v>
      </c>
      <c r="F13" s="1" t="s">
        <v>222</v>
      </c>
      <c r="G13" s="1" t="s">
        <v>168</v>
      </c>
      <c r="H13" s="1" t="s">
        <v>169</v>
      </c>
      <c r="I13" s="1" t="s">
        <v>261</v>
      </c>
      <c r="J13" s="1" t="s">
        <v>30</v>
      </c>
      <c r="K13" s="1" t="s">
        <v>262</v>
      </c>
      <c r="L13" s="1" t="s">
        <v>262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263</v>
      </c>
      <c r="S13" s="1" t="s">
        <v>177</v>
      </c>
      <c r="T13" s="1" t="s">
        <v>178</v>
      </c>
      <c r="U13" s="1" t="s">
        <v>179</v>
      </c>
      <c r="V13" s="1" t="s">
        <v>264</v>
      </c>
    </row>
    <row r="14" s="1" customFormat="1" spans="1:22">
      <c r="A14" s="3">
        <v>999229685495596</v>
      </c>
      <c r="B14" s="1" t="s">
        <v>265</v>
      </c>
      <c r="C14" s="1" t="s">
        <v>266</v>
      </c>
      <c r="D14" s="1" t="s">
        <v>267</v>
      </c>
      <c r="E14" s="1" t="s">
        <v>268</v>
      </c>
      <c r="F14" s="1" t="s">
        <v>222</v>
      </c>
      <c r="G14" s="1" t="s">
        <v>168</v>
      </c>
      <c r="H14" s="1" t="s">
        <v>169</v>
      </c>
      <c r="I14" s="1" t="s">
        <v>269</v>
      </c>
      <c r="J14" s="1" t="s">
        <v>30</v>
      </c>
      <c r="K14" s="1" t="s">
        <v>270</v>
      </c>
      <c r="L14" s="1" t="s">
        <v>270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271</v>
      </c>
      <c r="S14" s="1" t="s">
        <v>177</v>
      </c>
      <c r="T14" s="1" t="s">
        <v>178</v>
      </c>
      <c r="U14" s="1" t="s">
        <v>189</v>
      </c>
      <c r="V14" s="1" t="s">
        <v>272</v>
      </c>
    </row>
    <row r="15" s="1" customFormat="1" spans="1:22">
      <c r="A15" s="3">
        <v>999229937445211</v>
      </c>
      <c r="B15" s="1" t="s">
        <v>273</v>
      </c>
      <c r="C15" s="1" t="s">
        <v>274</v>
      </c>
      <c r="D15" s="1" t="s">
        <v>275</v>
      </c>
      <c r="E15" s="1" t="s">
        <v>276</v>
      </c>
      <c r="F15" s="1" t="s">
        <v>222</v>
      </c>
      <c r="G15" s="1" t="s">
        <v>168</v>
      </c>
      <c r="H15" s="1" t="s">
        <v>169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279</v>
      </c>
      <c r="S15" s="1" t="s">
        <v>177</v>
      </c>
      <c r="T15" s="1" t="s">
        <v>178</v>
      </c>
      <c r="U15" s="1" t="s">
        <v>189</v>
      </c>
      <c r="V15" s="1" t="s">
        <v>280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2024-02-09T01:58:10Z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2791FDEE271F48C384893A504DB7E3DE_12</vt:lpwstr>
  </property>
</Properties>
</file>