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<sst xmlns="http://schemas.openxmlformats.org/spreadsheetml/2006/main" count="649" uniqueCount="218">
  <si>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</si>
  <si>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</si>
  <si>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</si>
  <si>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</si>
  <si>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</si>
  <si>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</si>
  <si>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</si>
  <si>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</si>
  <si>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</si>
  <si>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</si>
  <si>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</si>
  <si>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</si>
  <si>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</si>
  <si>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</si>
  <si>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</si>
  <si>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</si>
  <si>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</si>
  <si>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</si>
  <si>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</si>
  <si>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</si>
  <si>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</si>
  <si>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</si>
  <si>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</si>
  <si>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</si>
  <si>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</si>
  <si>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999228712661438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</si>
  <si>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</si>
  <si>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</si>
  <si>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</si>
  <si>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</si>
  <si>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</si>
  <si>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Li/Shu,Li/Bo</t>
  </si>
  <si>
    <t>CA363240208CNY</t>
  </si>
  <si>
    <t>未提现</t>
  </si>
  <si>
    <t>携程开票</t>
  </si>
  <si>
    <t xml:space="preserve">4336394	</t>
  </si>
  <si>
    <t xml:space="preserve">	</t>
  </si>
  <si>
    <t xml:space="preserve">999228745578528	</t>
  </si>
  <si>
    <t>WEN/LANLAN,ZHOU/ZIHAN</t>
  </si>
  <si>
    <t xml:space="preserve">4343468	</t>
  </si>
  <si>
    <t xml:space="preserve">999228771497317	</t>
  </si>
  <si>
    <t>ZHOU/WENCUI</t>
  </si>
  <si>
    <t xml:space="preserve">4349086	</t>
  </si>
  <si>
    <t xml:space="preserve">999229287643650	</t>
  </si>
  <si>
    <t>[香港]香港九龙酒店(The Kowloon Hotel)(9826444)</t>
  </si>
  <si>
    <t>高级房（双人床）(至少提前5天预订)(至少连住2晚及以上)&lt;双人入住&gt;&lt;内宾&gt;&lt;无早&gt;</t>
  </si>
  <si>
    <t>XU/JINYI</t>
  </si>
  <si>
    <t xml:space="preserve">4365342	</t>
  </si>
  <si>
    <t xml:space="preserve">999229358693681	</t>
  </si>
  <si>
    <t>豪华房(至少提前5天预订)(至少连住2晚及以上)&lt;双人入住&gt;&lt;内宾&gt;&lt;无早&gt;</t>
  </si>
  <si>
    <t>SUN/NAN,YANG/MIN</t>
  </si>
  <si>
    <t xml:space="preserve">999229363365176	</t>
  </si>
  <si>
    <t>SHAO/XUNYU,WU/PEIFANG,ZHU/YIWEI,ZHU/XINYING</t>
  </si>
  <si>
    <t xml:space="preserve">4414211	</t>
  </si>
  <si>
    <t xml:space="preserve">999229374899223	</t>
  </si>
  <si>
    <t>ZHANG/YUE</t>
  </si>
  <si>
    <t xml:space="preserve">4421152	</t>
  </si>
  <si>
    <t xml:space="preserve">29384027502	</t>
  </si>
  <si>
    <t>YANG/LINGSHUANG</t>
  </si>
  <si>
    <t xml:space="preserve">4430934	</t>
  </si>
  <si>
    <t xml:space="preserve">29384029197	</t>
  </si>
  <si>
    <t>TU/CENGCENG</t>
  </si>
  <si>
    <t xml:space="preserve">4430938	</t>
  </si>
  <si>
    <t xml:space="preserve">29384031874	</t>
  </si>
  <si>
    <t>WANG/YANQIAN</t>
  </si>
  <si>
    <t xml:space="preserve">4430946	</t>
  </si>
  <si>
    <t xml:space="preserve">29434849529	</t>
  </si>
  <si>
    <t>LIU/SHUANGLONG</t>
  </si>
  <si>
    <t xml:space="preserve">4501280	</t>
  </si>
  <si>
    <t xml:space="preserve">999229461851647	</t>
  </si>
  <si>
    <t>XIAO/YAN</t>
  </si>
  <si>
    <t xml:space="preserve">4537556	</t>
  </si>
  <si>
    <t xml:space="preserve">999229536855492	</t>
  </si>
  <si>
    <t>SU/NAN</t>
  </si>
  <si>
    <t xml:space="preserve">4559514	</t>
  </si>
  <si>
    <t xml:space="preserve">999229559535800	</t>
  </si>
  <si>
    <t>ZHAO/JIAHUI,DU/XUANHAO</t>
  </si>
  <si>
    <t xml:space="preserve">4569399	</t>
  </si>
  <si>
    <t xml:space="preserve">999229570156941	</t>
  </si>
  <si>
    <t>TANG/WEN</t>
  </si>
  <si>
    <t xml:space="preserve">4570454	</t>
  </si>
  <si>
    <t xml:space="preserve">999229702931292	</t>
  </si>
  <si>
    <t>[梅州]梅州昌盛豪生大酒店(45834822)</t>
  </si>
  <si>
    <t>柚见汝——非遗大床房&lt;超值特惠&gt;&lt;双人入住&gt;&lt;双早&gt;</t>
  </si>
  <si>
    <t>林铁军,林总,铁总</t>
  </si>
  <si>
    <t xml:space="preserve">P624457	</t>
  </si>
  <si>
    <t xml:space="preserve">999229737433174	</t>
  </si>
  <si>
    <t>[香港]历山酒店(Hotel Alexandra)(105646626)</t>
  </si>
  <si>
    <t>方块客房 (城市景观)(至少提前5天预订)(至少连住2晚及以上)&lt;双人入住&gt;&lt;内宾&gt;&lt;无早&gt;</t>
  </si>
  <si>
    <t>YU/YANYAN</t>
  </si>
  <si>
    <t xml:space="preserve">4598125	</t>
  </si>
  <si>
    <t xml:space="preserve">999229746204383	</t>
  </si>
  <si>
    <t>WU/CHIACHIH</t>
  </si>
  <si>
    <t xml:space="preserve">4604322	</t>
  </si>
  <si>
    <t>取消</t>
  </si>
  <si>
    <t>退单</t>
  </si>
  <si>
    <t xml:space="preserve">999229846309633	</t>
  </si>
  <si>
    <t>柚见好——非遗双床房&lt;超值特惠&gt;&lt;双人入住&gt;&lt;双早&gt;</t>
  </si>
  <si>
    <t>邹剑成</t>
  </si>
  <si>
    <t xml:space="preserve">625466	</t>
  </si>
  <si>
    <t>，</t>
  </si>
  <si>
    <t>999229702931292</t>
  </si>
  <si>
    <t>202401271800400001</t>
  </si>
  <si>
    <t>20240127180040203</t>
  </si>
  <si>
    <t>202401212231290069</t>
  </si>
  <si>
    <t>A240208092707481</t>
  </si>
  <si>
    <t>房集：i240216105837 1980元</t>
  </si>
  <si>
    <t>CNY / HKD 当前参考汇率: 1.085104767</t>
  </si>
  <si>
    <t>总计： 35873 CNY/
38925.96 HKD</t>
  </si>
  <si>
    <t>房集因其中单号202401271800400001售后重新录单时搞错价格，少了8元，实际携程付款是正确的。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</si>
  <si>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</si>
  <si>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</si>
  <si>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</si>
  <si>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</si>
  <si>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</si>
  <si>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</si>
  <si>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</si>
  <si>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</si>
  <si>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</si>
  <si>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</si>
  <si>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</si>
  <si>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</si>
  <si>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</si>
  <si>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</si>
  <si>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</si>
  <si>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</si>
  <si>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</si>
  <si>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</si>
  <si>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</si>
  <si>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2024-01-15</t>
  </si>
  <si>
    <t>4598125</t>
  </si>
  <si>
    <t>历山酒店</t>
  </si>
  <si>
    <t>YU YANYAN</t>
  </si>
  <si>
    <t>2024-01-21</t>
  </si>
  <si>
    <t>2024-01-24</t>
  </si>
  <si>
    <t>退房日周结</t>
  </si>
  <si>
    <t>1878.00</t>
  </si>
  <si>
    <t>RMB</t>
  </si>
  <si>
    <t>0</t>
  </si>
  <si>
    <t>0.00</t>
  </si>
  <si>
    <t>携程国内直连(DD)</t>
  </si>
  <si>
    <t>01.011249</t>
  </si>
  <si>
    <t>2024-01-16 09:33:07</t>
  </si>
  <si>
    <t>否</t>
  </si>
  <si>
    <t>汇智国际旅游发展有限公司</t>
  </si>
  <si>
    <t>直连</t>
  </si>
  <si>
    <t>中国</t>
  </si>
  <si>
    <t>2024-01-09</t>
  </si>
  <si>
    <t>4570454</t>
  </si>
  <si>
    <t>香港九龙酒店</t>
  </si>
  <si>
    <t>TANG WEN</t>
  </si>
  <si>
    <t>2024-01-22</t>
  </si>
  <si>
    <t>1502.00</t>
  </si>
  <si>
    <t>2024-01-11 14:36:40</t>
  </si>
  <si>
    <t>4569399</t>
  </si>
  <si>
    <t>ZHAO JIAHUI,DU XUANHAO</t>
  </si>
  <si>
    <t>2024-01-11 14:38:49</t>
  </si>
  <si>
    <t>2024-01-07</t>
  </si>
  <si>
    <t>4559514</t>
  </si>
  <si>
    <t>SU NAN</t>
  </si>
  <si>
    <t>1542.00</t>
  </si>
  <si>
    <t>2024-01-08 10:04:13</t>
  </si>
  <si>
    <t>2024-01-03</t>
  </si>
  <si>
    <t>4537556</t>
  </si>
  <si>
    <t>XIAO YAN</t>
  </si>
  <si>
    <t>2313.00</t>
  </si>
  <si>
    <t>2024-01-04 11:40:45</t>
  </si>
  <si>
    <t>2023-12-27</t>
  </si>
  <si>
    <t>4501280</t>
  </si>
  <si>
    <t>LIU SHUANGLONG</t>
  </si>
  <si>
    <t>2193.00</t>
  </si>
  <si>
    <t>2024-01-08 13:09:45</t>
  </si>
  <si>
    <t>2023-12-13</t>
  </si>
  <si>
    <t>4430946</t>
  </si>
  <si>
    <t>WANG YANQIAN</t>
  </si>
  <si>
    <t>1484.00</t>
  </si>
  <si>
    <t>2023-12-14 15:07:18</t>
  </si>
  <si>
    <t>4430938</t>
  </si>
  <si>
    <t>TU CENGCENG</t>
  </si>
  <si>
    <t>2023-12-14 15:08:24</t>
  </si>
  <si>
    <t>4430934</t>
  </si>
  <si>
    <t>YANG LINGSHUANG</t>
  </si>
  <si>
    <t>2023-12-14 15:09:09</t>
  </si>
  <si>
    <t>2023-12-11</t>
  </si>
  <si>
    <t>4421152</t>
  </si>
  <si>
    <t>ZHANG YUE</t>
  </si>
  <si>
    <t>2023-12-14 15:11:39</t>
  </si>
  <si>
    <t>2023-12-10</t>
  </si>
  <si>
    <t>4414211</t>
  </si>
  <si>
    <t>SHAO XUNYU,WU PEIFANG,ZHU YIWEI,ZHU XINYING</t>
  </si>
  <si>
    <t>4416.00</t>
  </si>
  <si>
    <t>2023-12-11 13:23:41</t>
  </si>
  <si>
    <t>2023-12-09</t>
  </si>
  <si>
    <t>4408782</t>
  </si>
  <si>
    <t>SUN NAN,YANG MIN</t>
  </si>
  <si>
    <t>2580.00</t>
  </si>
  <si>
    <t>2023-12-09 18:40:05</t>
  </si>
  <si>
    <t>2023-12-02</t>
  </si>
  <si>
    <t>4365342</t>
  </si>
  <si>
    <t>XU JINYI</t>
  </si>
  <si>
    <t>2256.00</t>
  </si>
  <si>
    <t>2023-12-14 15:25:40</t>
  </si>
  <si>
    <t>2023-11-29</t>
  </si>
  <si>
    <t>4349086</t>
  </si>
  <si>
    <t>香港都会海逸酒店</t>
  </si>
  <si>
    <t>ZHOU WENCUI</t>
  </si>
  <si>
    <t>2703.00</t>
  </si>
  <si>
    <t>2023-12-11 16:57:57</t>
  </si>
  <si>
    <t>2023-11-28</t>
  </si>
  <si>
    <t>4343468</t>
  </si>
  <si>
    <t>WEN LANLAN,ZHOU ZIHAN</t>
  </si>
  <si>
    <t>2607.00</t>
  </si>
  <si>
    <t>2024-01-10 11:44:52</t>
  </si>
  <si>
    <t>2023-11-27</t>
  </si>
  <si>
    <t>4336394</t>
  </si>
  <si>
    <t>Li Shu,Li Bo</t>
  </si>
  <si>
    <t>2457.00</t>
  </si>
  <si>
    <t>2024-01-10 11:39:39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</si>
</sst>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15</xdr:col>
      <xdr:colOff>209550</xdr:colOff>
      <xdr:row>69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15100"/>
          <a:ext cx="11010900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45312</v>
      </c>
      <c r="G2" s="6">
        <v>45315</v>
      </c>
      <c r="H2" s="4">
        <v>1</v>
      </c>
      <c r="I2" s="4">
        <v>3</v>
      </c>
      <c r="J2" s="4">
        <v>3</v>
      </c>
      <c r="K2" s="4" t="s">
        <v>30</v>
      </c>
      <c r="L2" s="4">
        <v>2457</v>
      </c>
      <c r="M2" s="4">
        <v>2457</v>
      </c>
      <c r="N2" s="4" t="s">
        <v>31</v>
      </c>
      <c r="O2" s="4" t="s">
        <v>32</v>
      </c>
      <c r="P2" s="4" t="s">
        <v>33</v>
      </c>
      <c r="Q2" s="4">
        <v>0</v>
      </c>
      <c r="R2" s="8">
        <v>45257.0000115741</v>
      </c>
      <c r="S2" s="6">
        <v>45330</v>
      </c>
      <c r="T2" s="4" t="s">
        <v>34</v>
      </c>
      <c r="U2" s="4">
        <v>2457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45312</v>
      </c>
      <c r="G3" s="6">
        <v>45315</v>
      </c>
      <c r="H3" s="4">
        <v>1</v>
      </c>
      <c r="I3" s="4">
        <v>3</v>
      </c>
      <c r="J3" s="4">
        <v>3</v>
      </c>
      <c r="K3" s="4" t="s">
        <v>30</v>
      </c>
      <c r="L3" s="4">
        <v>2607</v>
      </c>
      <c r="M3" s="4">
        <v>2607</v>
      </c>
      <c r="N3" s="4" t="s">
        <v>38</v>
      </c>
      <c r="O3" s="4" t="s">
        <v>32</v>
      </c>
      <c r="P3" s="4" t="s">
        <v>33</v>
      </c>
      <c r="Q3" s="4">
        <v>0</v>
      </c>
      <c r="R3" s="8">
        <v>45258.0000115741</v>
      </c>
      <c r="S3" s="6">
        <v>45330</v>
      </c>
      <c r="T3" s="4" t="s">
        <v>34</v>
      </c>
      <c r="U3" s="4">
        <v>2607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45312</v>
      </c>
      <c r="G4" s="6">
        <v>45315</v>
      </c>
      <c r="H4" s="4">
        <v>1</v>
      </c>
      <c r="I4" s="4">
        <v>3</v>
      </c>
      <c r="J4" s="4">
        <v>3</v>
      </c>
      <c r="K4" s="4" t="s">
        <v>30</v>
      </c>
      <c r="L4" s="4">
        <v>2703</v>
      </c>
      <c r="M4" s="4">
        <v>2703</v>
      </c>
      <c r="N4" s="4" t="s">
        <v>41</v>
      </c>
      <c r="O4" s="4" t="s">
        <v>32</v>
      </c>
      <c r="P4" s="4" t="s">
        <v>33</v>
      </c>
      <c r="Q4" s="4">
        <v>0</v>
      </c>
      <c r="R4" s="8">
        <v>45259.0000115741</v>
      </c>
      <c r="S4" s="6">
        <v>45330</v>
      </c>
      <c r="T4" s="4" t="s">
        <v>34</v>
      </c>
      <c r="U4" s="4">
        <v>2703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45312</v>
      </c>
      <c r="G5" s="6">
        <v>45315</v>
      </c>
      <c r="H5" s="4">
        <v>1</v>
      </c>
      <c r="I5" s="4">
        <v>3</v>
      </c>
      <c r="J5" s="4">
        <v>3</v>
      </c>
      <c r="K5" s="4" t="s">
        <v>30</v>
      </c>
      <c r="L5" s="4">
        <v>2256</v>
      </c>
      <c r="M5" s="4">
        <v>2256</v>
      </c>
      <c r="N5" s="4" t="s">
        <v>46</v>
      </c>
      <c r="O5" s="4" t="s">
        <v>32</v>
      </c>
      <c r="P5" s="4" t="s">
        <v>33</v>
      </c>
      <c r="Q5" s="4">
        <v>0</v>
      </c>
      <c r="R5" s="8">
        <v>45262</v>
      </c>
      <c r="S5" s="6">
        <v>45330</v>
      </c>
      <c r="T5" s="4" t="s">
        <v>34</v>
      </c>
      <c r="U5" s="4">
        <v>2256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44</v>
      </c>
      <c r="E6" s="4" t="s">
        <v>49</v>
      </c>
      <c r="F6" s="6">
        <v>45312</v>
      </c>
      <c r="G6" s="6">
        <v>45315</v>
      </c>
      <c r="H6" s="4">
        <v>1</v>
      </c>
      <c r="I6" s="4">
        <v>3</v>
      </c>
      <c r="J6" s="4">
        <v>3</v>
      </c>
      <c r="K6" s="4" t="s">
        <v>30</v>
      </c>
      <c r="L6" s="4">
        <v>2580</v>
      </c>
      <c r="M6" s="4">
        <v>2580</v>
      </c>
      <c r="N6" s="4" t="s">
        <v>50</v>
      </c>
      <c r="O6" s="4" t="s">
        <v>32</v>
      </c>
      <c r="P6" s="4" t="s">
        <v>33</v>
      </c>
      <c r="Q6" s="4">
        <v>0</v>
      </c>
      <c r="R6" s="8">
        <v>45269</v>
      </c>
      <c r="S6" s="6">
        <v>45330</v>
      </c>
      <c r="T6" s="4" t="s">
        <v>34</v>
      </c>
      <c r="U6" s="4">
        <v>2580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45312</v>
      </c>
      <c r="G7" s="6">
        <v>45315</v>
      </c>
      <c r="H7" s="4">
        <v>2</v>
      </c>
      <c r="I7" s="4">
        <v>3</v>
      </c>
      <c r="J7" s="4">
        <v>6</v>
      </c>
      <c r="K7" s="4" t="s">
        <v>30</v>
      </c>
      <c r="L7" s="4">
        <v>4416</v>
      </c>
      <c r="M7" s="4">
        <v>4416</v>
      </c>
      <c r="N7" s="4" t="s">
        <v>52</v>
      </c>
      <c r="O7" s="4" t="s">
        <v>32</v>
      </c>
      <c r="P7" s="4" t="s">
        <v>33</v>
      </c>
      <c r="Q7" s="4">
        <v>0</v>
      </c>
      <c r="R7" s="8">
        <v>45270.0000115741</v>
      </c>
      <c r="S7" s="6">
        <v>45330</v>
      </c>
      <c r="T7" s="4" t="s">
        <v>34</v>
      </c>
      <c r="U7" s="4">
        <v>4416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44</v>
      </c>
      <c r="E8" s="4" t="s">
        <v>45</v>
      </c>
      <c r="F8" s="6">
        <v>45313</v>
      </c>
      <c r="G8" s="6">
        <v>45315</v>
      </c>
      <c r="H8" s="4">
        <v>1</v>
      </c>
      <c r="I8" s="4">
        <v>2</v>
      </c>
      <c r="J8" s="4">
        <v>2</v>
      </c>
      <c r="K8" s="4" t="s">
        <v>30</v>
      </c>
      <c r="L8" s="4">
        <v>1484</v>
      </c>
      <c r="M8" s="4">
        <v>1484</v>
      </c>
      <c r="N8" s="4" t="s">
        <v>55</v>
      </c>
      <c r="O8" s="4" t="s">
        <v>32</v>
      </c>
      <c r="P8" s="4" t="s">
        <v>33</v>
      </c>
      <c r="Q8" s="4">
        <v>0</v>
      </c>
      <c r="R8" s="8">
        <v>45271.0000115741</v>
      </c>
      <c r="S8" s="6">
        <v>45330</v>
      </c>
      <c r="T8" s="4" t="s">
        <v>34</v>
      </c>
      <c r="U8" s="4">
        <v>1484</v>
      </c>
      <c r="V8" s="4">
        <v>0</v>
      </c>
      <c r="W8" s="4">
        <v>0</v>
      </c>
      <c r="X8" s="4" t="s">
        <v>56</v>
      </c>
      <c r="Y8" s="4" t="s">
        <v>36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44</v>
      </c>
      <c r="E9" s="4" t="s">
        <v>45</v>
      </c>
      <c r="F9" s="6">
        <v>45313</v>
      </c>
      <c r="G9" s="6">
        <v>45315</v>
      </c>
      <c r="H9" s="4">
        <v>1</v>
      </c>
      <c r="I9" s="4">
        <v>2</v>
      </c>
      <c r="J9" s="4">
        <v>2</v>
      </c>
      <c r="K9" s="4" t="s">
        <v>30</v>
      </c>
      <c r="L9" s="4">
        <v>1484</v>
      </c>
      <c r="M9" s="4">
        <v>1484</v>
      </c>
      <c r="N9" s="4" t="s">
        <v>58</v>
      </c>
      <c r="O9" s="4" t="s">
        <v>32</v>
      </c>
      <c r="P9" s="4" t="s">
        <v>33</v>
      </c>
      <c r="Q9" s="4">
        <v>0</v>
      </c>
      <c r="R9" s="8">
        <v>45273</v>
      </c>
      <c r="S9" s="6">
        <v>45330</v>
      </c>
      <c r="T9" s="4" t="s">
        <v>34</v>
      </c>
      <c r="U9" s="4">
        <v>1484</v>
      </c>
      <c r="V9" s="4">
        <v>0</v>
      </c>
      <c r="W9" s="4">
        <v>0</v>
      </c>
      <c r="X9" s="4" t="s">
        <v>59</v>
      </c>
      <c r="Y9" s="4" t="s">
        <v>36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44</v>
      </c>
      <c r="E10" s="4" t="s">
        <v>45</v>
      </c>
      <c r="F10" s="6">
        <v>45313</v>
      </c>
      <c r="G10" s="6">
        <v>45315</v>
      </c>
      <c r="H10" s="4">
        <v>1</v>
      </c>
      <c r="I10" s="4">
        <v>2</v>
      </c>
      <c r="J10" s="4">
        <v>2</v>
      </c>
      <c r="K10" s="4" t="s">
        <v>30</v>
      </c>
      <c r="L10" s="4">
        <v>1484</v>
      </c>
      <c r="M10" s="4">
        <v>1484</v>
      </c>
      <c r="N10" s="4" t="s">
        <v>61</v>
      </c>
      <c r="O10" s="4" t="s">
        <v>32</v>
      </c>
      <c r="P10" s="4" t="s">
        <v>33</v>
      </c>
      <c r="Q10" s="4">
        <v>0</v>
      </c>
      <c r="R10" s="8">
        <v>45273.0000115741</v>
      </c>
      <c r="S10" s="6">
        <v>45330</v>
      </c>
      <c r="T10" s="4" t="s">
        <v>34</v>
      </c>
      <c r="U10" s="4">
        <v>1484</v>
      </c>
      <c r="V10" s="4">
        <v>0</v>
      </c>
      <c r="W10" s="4">
        <v>0</v>
      </c>
      <c r="X10" s="4" t="s">
        <v>62</v>
      </c>
      <c r="Y10" s="4" t="s">
        <v>36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44</v>
      </c>
      <c r="E11" s="4" t="s">
        <v>45</v>
      </c>
      <c r="F11" s="6">
        <v>45313</v>
      </c>
      <c r="G11" s="6">
        <v>45315</v>
      </c>
      <c r="H11" s="4">
        <v>1</v>
      </c>
      <c r="I11" s="4">
        <v>2</v>
      </c>
      <c r="J11" s="4">
        <v>2</v>
      </c>
      <c r="K11" s="4" t="s">
        <v>30</v>
      </c>
      <c r="L11" s="4">
        <v>1484</v>
      </c>
      <c r="M11" s="4">
        <v>1484</v>
      </c>
      <c r="N11" s="4" t="s">
        <v>64</v>
      </c>
      <c r="O11" s="4" t="s">
        <v>32</v>
      </c>
      <c r="P11" s="4" t="s">
        <v>33</v>
      </c>
      <c r="Q11" s="4">
        <v>0</v>
      </c>
      <c r="R11" s="8">
        <v>45273.0000115741</v>
      </c>
      <c r="S11" s="6">
        <v>45330</v>
      </c>
      <c r="T11" s="4" t="s">
        <v>34</v>
      </c>
      <c r="U11" s="4">
        <v>1484</v>
      </c>
      <c r="V11" s="4">
        <v>0</v>
      </c>
      <c r="W11" s="4">
        <v>0</v>
      </c>
      <c r="X11" s="4" t="s">
        <v>65</v>
      </c>
      <c r="Y11" s="4" t="s">
        <v>36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44</v>
      </c>
      <c r="E12" s="4" t="s">
        <v>45</v>
      </c>
      <c r="F12" s="6">
        <v>45312</v>
      </c>
      <c r="G12" s="6">
        <v>45315</v>
      </c>
      <c r="H12" s="4">
        <v>1</v>
      </c>
      <c r="I12" s="4">
        <v>3</v>
      </c>
      <c r="J12" s="4">
        <v>3</v>
      </c>
      <c r="K12" s="4" t="s">
        <v>30</v>
      </c>
      <c r="L12" s="4">
        <v>2193</v>
      </c>
      <c r="M12" s="4">
        <v>2193</v>
      </c>
      <c r="N12" s="4" t="s">
        <v>67</v>
      </c>
      <c r="O12" s="4" t="s">
        <v>32</v>
      </c>
      <c r="P12" s="4" t="s">
        <v>33</v>
      </c>
      <c r="Q12" s="4">
        <v>0</v>
      </c>
      <c r="R12" s="8">
        <v>45287</v>
      </c>
      <c r="S12" s="6">
        <v>45330</v>
      </c>
      <c r="T12" s="4" t="s">
        <v>34</v>
      </c>
      <c r="U12" s="4">
        <v>2193</v>
      </c>
      <c r="V12" s="4">
        <v>0</v>
      </c>
      <c r="W12" s="4">
        <v>0</v>
      </c>
      <c r="X12" s="4" t="s">
        <v>68</v>
      </c>
      <c r="Y12" s="4" t="s">
        <v>36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44</v>
      </c>
      <c r="E13" s="4" t="s">
        <v>49</v>
      </c>
      <c r="F13" s="6">
        <v>45312</v>
      </c>
      <c r="G13" s="6">
        <v>45315</v>
      </c>
      <c r="H13" s="4">
        <v>1</v>
      </c>
      <c r="I13" s="4">
        <v>3</v>
      </c>
      <c r="J13" s="4">
        <v>3</v>
      </c>
      <c r="K13" s="4" t="s">
        <v>30</v>
      </c>
      <c r="L13" s="4">
        <v>2313</v>
      </c>
      <c r="M13" s="4">
        <v>2313</v>
      </c>
      <c r="N13" s="4" t="s">
        <v>70</v>
      </c>
      <c r="O13" s="4" t="s">
        <v>32</v>
      </c>
      <c r="P13" s="4" t="s">
        <v>33</v>
      </c>
      <c r="Q13" s="4">
        <v>0</v>
      </c>
      <c r="R13" s="8">
        <v>45294.0000115741</v>
      </c>
      <c r="S13" s="6">
        <v>45330</v>
      </c>
      <c r="T13" s="4" t="s">
        <v>34</v>
      </c>
      <c r="U13" s="4">
        <v>2313</v>
      </c>
      <c r="V13" s="4">
        <v>0</v>
      </c>
      <c r="W13" s="4">
        <v>0</v>
      </c>
      <c r="X13" s="4" t="s">
        <v>71</v>
      </c>
      <c r="Y13" s="4" t="s">
        <v>36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44</v>
      </c>
      <c r="E14" s="4" t="s">
        <v>49</v>
      </c>
      <c r="F14" s="6">
        <v>45313</v>
      </c>
      <c r="G14" s="6">
        <v>45315</v>
      </c>
      <c r="H14" s="4">
        <v>1</v>
      </c>
      <c r="I14" s="4">
        <v>2</v>
      </c>
      <c r="J14" s="4">
        <v>2</v>
      </c>
      <c r="K14" s="4" t="s">
        <v>30</v>
      </c>
      <c r="L14" s="4">
        <v>1542</v>
      </c>
      <c r="M14" s="4">
        <v>1542</v>
      </c>
      <c r="N14" s="4" t="s">
        <v>73</v>
      </c>
      <c r="O14" s="4" t="s">
        <v>32</v>
      </c>
      <c r="P14" s="4" t="s">
        <v>33</v>
      </c>
      <c r="Q14" s="4">
        <v>0</v>
      </c>
      <c r="R14" s="8">
        <v>45298</v>
      </c>
      <c r="S14" s="6">
        <v>45330</v>
      </c>
      <c r="T14" s="4" t="s">
        <v>34</v>
      </c>
      <c r="U14" s="4">
        <v>1542</v>
      </c>
      <c r="V14" s="4">
        <v>0</v>
      </c>
      <c r="W14" s="4">
        <v>0</v>
      </c>
      <c r="X14" s="4" t="s">
        <v>74</v>
      </c>
      <c r="Y14" s="4" t="s">
        <v>36</v>
      </c>
    </row>
    <row r="15" s="4" customFormat="1" spans="1:25">
      <c r="A15" s="4" t="s">
        <v>75</v>
      </c>
      <c r="B15" s="4" t="s">
        <v>26</v>
      </c>
      <c r="C15" s="4" t="s">
        <v>27</v>
      </c>
      <c r="D15" s="4" t="s">
        <v>44</v>
      </c>
      <c r="E15" s="4" t="s">
        <v>45</v>
      </c>
      <c r="F15" s="6">
        <v>45313</v>
      </c>
      <c r="G15" s="6">
        <v>45315</v>
      </c>
      <c r="H15" s="4">
        <v>1</v>
      </c>
      <c r="I15" s="4">
        <v>2</v>
      </c>
      <c r="J15" s="4">
        <v>2</v>
      </c>
      <c r="K15" s="4" t="s">
        <v>30</v>
      </c>
      <c r="L15" s="4">
        <v>1502</v>
      </c>
      <c r="M15" s="4">
        <v>1502</v>
      </c>
      <c r="N15" s="4" t="s">
        <v>76</v>
      </c>
      <c r="O15" s="4" t="s">
        <v>32</v>
      </c>
      <c r="P15" s="4" t="s">
        <v>33</v>
      </c>
      <c r="Q15" s="4">
        <v>0</v>
      </c>
      <c r="R15" s="8">
        <v>45300.0000115741</v>
      </c>
      <c r="S15" s="6">
        <v>45330</v>
      </c>
      <c r="T15" s="4" t="s">
        <v>34</v>
      </c>
      <c r="U15" s="4">
        <v>1502</v>
      </c>
      <c r="V15" s="4">
        <v>0</v>
      </c>
      <c r="W15" s="4">
        <v>0</v>
      </c>
      <c r="X15" s="4" t="s">
        <v>77</v>
      </c>
      <c r="Y15" s="4" t="s">
        <v>36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44</v>
      </c>
      <c r="E16" s="4" t="s">
        <v>45</v>
      </c>
      <c r="F16" s="6">
        <v>45313</v>
      </c>
      <c r="G16" s="6">
        <v>45315</v>
      </c>
      <c r="H16" s="4">
        <v>1</v>
      </c>
      <c r="I16" s="4">
        <v>2</v>
      </c>
      <c r="J16" s="4">
        <v>2</v>
      </c>
      <c r="K16" s="4" t="s">
        <v>30</v>
      </c>
      <c r="L16" s="4">
        <v>1502</v>
      </c>
      <c r="M16" s="4">
        <v>1502</v>
      </c>
      <c r="N16" s="4" t="s">
        <v>79</v>
      </c>
      <c r="O16" s="4" t="s">
        <v>32</v>
      </c>
      <c r="P16" s="4" t="s">
        <v>33</v>
      </c>
      <c r="Q16" s="4">
        <v>0</v>
      </c>
      <c r="R16" s="8">
        <v>45300</v>
      </c>
      <c r="S16" s="6">
        <v>45330</v>
      </c>
      <c r="T16" s="4" t="s">
        <v>34</v>
      </c>
      <c r="U16" s="4">
        <v>1502</v>
      </c>
      <c r="V16" s="4">
        <v>0</v>
      </c>
      <c r="W16" s="4">
        <v>0</v>
      </c>
      <c r="X16" s="4" t="s">
        <v>80</v>
      </c>
      <c r="Y16" s="4" t="s">
        <v>36</v>
      </c>
    </row>
    <row r="17" s="4" customFormat="1" spans="1:25">
      <c r="A17" s="4" t="s">
        <v>81</v>
      </c>
      <c r="B17" s="4" t="s">
        <v>26</v>
      </c>
      <c r="C17" s="4" t="s">
        <v>27</v>
      </c>
      <c r="D17" s="4" t="s">
        <v>82</v>
      </c>
      <c r="E17" s="4" t="s">
        <v>83</v>
      </c>
      <c r="F17" s="6">
        <v>45314</v>
      </c>
      <c r="G17" s="6">
        <v>45315</v>
      </c>
      <c r="H17" s="4">
        <v>3</v>
      </c>
      <c r="I17" s="4">
        <v>1</v>
      </c>
      <c r="J17" s="4">
        <v>3</v>
      </c>
      <c r="K17" s="4" t="s">
        <v>30</v>
      </c>
      <c r="L17" s="4">
        <v>1491</v>
      </c>
      <c r="M17" s="4">
        <v>1491</v>
      </c>
      <c r="N17" s="4" t="s">
        <v>84</v>
      </c>
      <c r="O17" s="4" t="s">
        <v>32</v>
      </c>
      <c r="P17" s="4" t="s">
        <v>33</v>
      </c>
      <c r="Q17" s="4">
        <v>0</v>
      </c>
      <c r="R17" s="8">
        <v>45305</v>
      </c>
      <c r="S17" s="6">
        <v>45330</v>
      </c>
      <c r="T17" s="4" t="s">
        <v>34</v>
      </c>
      <c r="U17" s="4">
        <v>1491</v>
      </c>
      <c r="V17" s="4">
        <v>0</v>
      </c>
      <c r="W17" s="4">
        <v>0</v>
      </c>
      <c r="X17" s="4" t="s">
        <v>36</v>
      </c>
      <c r="Y17" s="4" t="s">
        <v>85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87</v>
      </c>
      <c r="E18" s="4" t="s">
        <v>88</v>
      </c>
      <c r="F18" s="6">
        <v>45312</v>
      </c>
      <c r="G18" s="6">
        <v>45315</v>
      </c>
      <c r="H18" s="4">
        <v>1</v>
      </c>
      <c r="I18" s="4">
        <v>3</v>
      </c>
      <c r="J18" s="4">
        <v>3</v>
      </c>
      <c r="K18" s="4" t="s">
        <v>30</v>
      </c>
      <c r="L18" s="4">
        <v>1878</v>
      </c>
      <c r="M18" s="4">
        <v>1878</v>
      </c>
      <c r="N18" s="4" t="s">
        <v>89</v>
      </c>
      <c r="O18" s="4" t="s">
        <v>32</v>
      </c>
      <c r="P18" s="4" t="s">
        <v>33</v>
      </c>
      <c r="Q18" s="4">
        <v>0</v>
      </c>
      <c r="R18" s="8">
        <v>45306</v>
      </c>
      <c r="S18" s="6">
        <v>45330</v>
      </c>
      <c r="T18" s="4" t="s">
        <v>34</v>
      </c>
      <c r="U18" s="4">
        <v>1878</v>
      </c>
      <c r="V18" s="4">
        <v>0</v>
      </c>
      <c r="W18" s="4">
        <v>0</v>
      </c>
      <c r="X18" s="4" t="s">
        <v>90</v>
      </c>
      <c r="Y18" s="4" t="s">
        <v>36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87</v>
      </c>
      <c r="E19" s="4" t="s">
        <v>88</v>
      </c>
      <c r="F19" s="6">
        <v>45312</v>
      </c>
      <c r="G19" s="6">
        <v>45315</v>
      </c>
      <c r="H19" s="4">
        <v>1</v>
      </c>
      <c r="I19" s="4">
        <v>3</v>
      </c>
      <c r="J19" s="4">
        <v>3</v>
      </c>
      <c r="K19" s="4" t="s">
        <v>30</v>
      </c>
      <c r="L19" s="4">
        <v>1878</v>
      </c>
      <c r="M19" s="4">
        <v>1878</v>
      </c>
      <c r="N19" s="4" t="s">
        <v>92</v>
      </c>
      <c r="O19" s="4" t="s">
        <v>32</v>
      </c>
      <c r="P19" s="4" t="s">
        <v>33</v>
      </c>
      <c r="Q19" s="4">
        <v>0</v>
      </c>
      <c r="R19" s="8">
        <v>45307</v>
      </c>
      <c r="S19" s="6">
        <v>45330</v>
      </c>
      <c r="T19" s="4" t="s">
        <v>34</v>
      </c>
      <c r="U19" s="4">
        <v>1878</v>
      </c>
      <c r="V19" s="4">
        <v>0</v>
      </c>
      <c r="W19" s="4">
        <v>0</v>
      </c>
      <c r="X19" s="4" t="s">
        <v>93</v>
      </c>
      <c r="Y19" s="4" t="s">
        <v>36</v>
      </c>
    </row>
    <row r="20" s="4" customFormat="1" spans="1:25">
      <c r="A20" s="4" t="s">
        <v>91</v>
      </c>
      <c r="B20" s="4" t="s">
        <v>26</v>
      </c>
      <c r="C20" s="4" t="s">
        <v>94</v>
      </c>
      <c r="D20" s="4" t="s">
        <v>87</v>
      </c>
      <c r="E20" s="4" t="s">
        <v>88</v>
      </c>
      <c r="F20" s="6">
        <v>45312</v>
      </c>
      <c r="G20" s="6">
        <v>45315</v>
      </c>
      <c r="H20" s="4">
        <v>1</v>
      </c>
      <c r="I20" s="4">
        <v>3</v>
      </c>
      <c r="J20" s="4">
        <v>3</v>
      </c>
      <c r="K20" s="4" t="s">
        <v>30</v>
      </c>
      <c r="L20" s="4">
        <v>-1878</v>
      </c>
      <c r="M20" s="4">
        <v>-1878</v>
      </c>
      <c r="N20" s="4" t="s">
        <v>92</v>
      </c>
      <c r="O20" s="4" t="s">
        <v>32</v>
      </c>
      <c r="P20" s="4" t="s">
        <v>33</v>
      </c>
      <c r="Q20" s="4">
        <v>0</v>
      </c>
      <c r="R20" s="8">
        <v>45307</v>
      </c>
      <c r="S20" s="6">
        <v>45330</v>
      </c>
      <c r="T20" s="4" t="s">
        <v>34</v>
      </c>
      <c r="U20" s="4">
        <v>-1878</v>
      </c>
      <c r="V20" s="4">
        <v>0</v>
      </c>
      <c r="W20" s="4">
        <v>0</v>
      </c>
      <c r="X20" s="4" t="s">
        <v>93</v>
      </c>
      <c r="Y20" s="4" t="s">
        <v>36</v>
      </c>
    </row>
    <row r="21" s="4" customFormat="1" spans="1:25">
      <c r="A21" s="4" t="s">
        <v>81</v>
      </c>
      <c r="B21" s="4" t="s">
        <v>26</v>
      </c>
      <c r="C21" s="4" t="s">
        <v>95</v>
      </c>
      <c r="D21" s="4" t="s">
        <v>82</v>
      </c>
      <c r="E21" s="4" t="s">
        <v>83</v>
      </c>
      <c r="F21" s="6">
        <v>45314</v>
      </c>
      <c r="G21" s="6">
        <v>45315</v>
      </c>
      <c r="H21" s="4">
        <v>3</v>
      </c>
      <c r="I21" s="4">
        <v>1</v>
      </c>
      <c r="J21" s="4">
        <v>3</v>
      </c>
      <c r="K21" s="4" t="s">
        <v>30</v>
      </c>
      <c r="L21" s="4">
        <v>-497</v>
      </c>
      <c r="M21" s="4">
        <v>-497</v>
      </c>
      <c r="N21" s="4" t="s">
        <v>84</v>
      </c>
      <c r="O21" s="4" t="s">
        <v>32</v>
      </c>
      <c r="P21" s="4" t="s">
        <v>33</v>
      </c>
      <c r="Q21" s="4">
        <v>0</v>
      </c>
      <c r="R21" s="8">
        <v>45305.9120833333</v>
      </c>
      <c r="S21" s="6">
        <v>45330</v>
      </c>
      <c r="T21" s="4" t="s">
        <v>34</v>
      </c>
      <c r="U21" s="4">
        <v>-497</v>
      </c>
      <c r="V21" s="4">
        <v>0</v>
      </c>
      <c r="W21" s="4">
        <v>0</v>
      </c>
      <c r="X21" s="4" t="s">
        <v>36</v>
      </c>
      <c r="Y21" s="4" t="s">
        <v>85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82</v>
      </c>
      <c r="E22" s="4" t="s">
        <v>97</v>
      </c>
      <c r="F22" s="6">
        <v>45313</v>
      </c>
      <c r="G22" s="6">
        <v>45315</v>
      </c>
      <c r="H22" s="4">
        <v>1</v>
      </c>
      <c r="I22" s="4">
        <v>2</v>
      </c>
      <c r="J22" s="4">
        <v>2</v>
      </c>
      <c r="K22" s="4" t="s">
        <v>30</v>
      </c>
      <c r="L22" s="4">
        <v>994</v>
      </c>
      <c r="M22" s="4">
        <v>994</v>
      </c>
      <c r="N22" s="4" t="s">
        <v>98</v>
      </c>
      <c r="O22" s="4" t="s">
        <v>32</v>
      </c>
      <c r="P22" s="4" t="s">
        <v>33</v>
      </c>
      <c r="Q22" s="4">
        <v>0</v>
      </c>
      <c r="R22" s="8">
        <v>45312</v>
      </c>
      <c r="S22" s="6">
        <v>45330</v>
      </c>
      <c r="T22" s="4" t="s">
        <v>34</v>
      </c>
      <c r="U22" s="4">
        <v>994</v>
      </c>
      <c r="V22" s="4">
        <v>0</v>
      </c>
      <c r="W22" s="4">
        <v>0</v>
      </c>
      <c r="X22" s="4" t="s">
        <v>36</v>
      </c>
      <c r="Y22" s="4" t="s">
        <v>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5"/>
  <sheetViews>
    <sheetView tabSelected="1" workbookViewId="0">
      <selection activeCell="A31" sqref="A31:D3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</v>
      </c>
    </row>
    <row r="2" s="4" customFormat="1" spans="1:9">
      <c r="A2" s="5">
        <v>999228712661438</v>
      </c>
      <c r="B2" s="6">
        <v>45312</v>
      </c>
      <c r="C2" s="6">
        <v>45315</v>
      </c>
      <c r="D2" s="4">
        <v>2457</v>
      </c>
      <c r="E2" s="4" t="str">
        <f>VLOOKUP(A2,HOP!A:L,12,0)</f>
        <v>2457.00</v>
      </c>
      <c r="F2" s="4" t="str">
        <f>VLOOKUP(A2,HOP!A:C,3,0)</f>
        <v>4336394</v>
      </c>
      <c r="G2" s="4">
        <f>D2-E2</f>
        <v>0</v>
      </c>
      <c r="H2" s="4" t="str">
        <f>$H$1&amp;F2</f>
        <v>，4336394</v>
      </c>
      <c r="I2" s="4" t="str">
        <f>VLOOKUP(A2,HOP!A:U,21,0)</f>
        <v>直连</v>
      </c>
    </row>
    <row r="3" s="4" customFormat="1" spans="1:9">
      <c r="A3" s="5">
        <v>999228745578528</v>
      </c>
      <c r="B3" s="6">
        <v>45312</v>
      </c>
      <c r="C3" s="6">
        <v>45315</v>
      </c>
      <c r="D3" s="4">
        <v>2607</v>
      </c>
      <c r="E3" s="4" t="str">
        <f>VLOOKUP(A3,HOP!A:L,12,0)</f>
        <v>2607.00</v>
      </c>
      <c r="F3" s="4" t="str">
        <f>VLOOKUP(A3,HOP!A:C,3,0)</f>
        <v>4343468</v>
      </c>
      <c r="G3" s="4">
        <f t="shared" ref="G3:G20" si="0">D3-E3</f>
        <v>0</v>
      </c>
      <c r="H3" s="4" t="str">
        <f t="shared" ref="H3:H20" si="1">$H$1&amp;F3</f>
        <v>，4343468</v>
      </c>
      <c r="I3" s="4" t="str">
        <f>VLOOKUP(A3,HOP!A:U,21,0)</f>
        <v>直连</v>
      </c>
    </row>
    <row r="4" s="4" customFormat="1" spans="1:9">
      <c r="A4" s="5">
        <v>999228771497317</v>
      </c>
      <c r="B4" s="6">
        <v>45312</v>
      </c>
      <c r="C4" s="6">
        <v>45315</v>
      </c>
      <c r="D4" s="4">
        <v>2703</v>
      </c>
      <c r="E4" s="4" t="str">
        <f>VLOOKUP(A4,HOP!A:L,12,0)</f>
        <v>2703.00</v>
      </c>
      <c r="F4" s="4" t="str">
        <f>VLOOKUP(A4,HOP!A:C,3,0)</f>
        <v>4349086</v>
      </c>
      <c r="G4" s="4">
        <f t="shared" si="0"/>
        <v>0</v>
      </c>
      <c r="H4" s="4" t="str">
        <f t="shared" si="1"/>
        <v>，4349086</v>
      </c>
      <c r="I4" s="4" t="str">
        <f>VLOOKUP(A4,HOP!A:U,21,0)</f>
        <v>直连</v>
      </c>
    </row>
    <row r="5" s="4" customFormat="1" spans="1:9">
      <c r="A5" s="5">
        <v>999229287643650</v>
      </c>
      <c r="B5" s="6">
        <v>45312</v>
      </c>
      <c r="C5" s="6">
        <v>45315</v>
      </c>
      <c r="D5" s="4">
        <v>2256</v>
      </c>
      <c r="E5" s="4" t="str">
        <f>VLOOKUP(A5,HOP!A:L,12,0)</f>
        <v>2256.00</v>
      </c>
      <c r="F5" s="4" t="str">
        <f>VLOOKUP(A5,HOP!A:C,3,0)</f>
        <v>4365342</v>
      </c>
      <c r="G5" s="4">
        <f t="shared" si="0"/>
        <v>0</v>
      </c>
      <c r="H5" s="4" t="str">
        <f t="shared" si="1"/>
        <v>，4365342</v>
      </c>
      <c r="I5" s="4" t="str">
        <f>VLOOKUP(A5,HOP!A:U,21,0)</f>
        <v>直连</v>
      </c>
    </row>
    <row r="6" s="4" customFormat="1" spans="1:9">
      <c r="A6" s="5">
        <v>999229358693681</v>
      </c>
      <c r="B6" s="6">
        <v>45312</v>
      </c>
      <c r="C6" s="6">
        <v>45315</v>
      </c>
      <c r="D6" s="4">
        <v>2580</v>
      </c>
      <c r="E6" s="4" t="str">
        <f>VLOOKUP(A6,HOP!A:L,12,0)</f>
        <v>2580.00</v>
      </c>
      <c r="F6" s="4" t="str">
        <f>VLOOKUP(A6,HOP!A:C,3,0)</f>
        <v>4408782</v>
      </c>
      <c r="G6" s="4">
        <f t="shared" si="0"/>
        <v>0</v>
      </c>
      <c r="H6" s="4" t="str">
        <f t="shared" si="1"/>
        <v>，4408782</v>
      </c>
      <c r="I6" s="4" t="str">
        <f>VLOOKUP(A6,HOP!A:U,21,0)</f>
        <v>直连</v>
      </c>
    </row>
    <row r="7" s="4" customFormat="1" spans="1:9">
      <c r="A7" s="5">
        <v>999229363365176</v>
      </c>
      <c r="B7" s="6">
        <v>45312</v>
      </c>
      <c r="C7" s="6">
        <v>45315</v>
      </c>
      <c r="D7" s="4">
        <v>4416</v>
      </c>
      <c r="E7" s="4" t="str">
        <f>VLOOKUP(A7,HOP!A:L,12,0)</f>
        <v>4416.00</v>
      </c>
      <c r="F7" s="4" t="str">
        <f>VLOOKUP(A7,HOP!A:C,3,0)</f>
        <v>4414211</v>
      </c>
      <c r="G7" s="4">
        <f t="shared" si="0"/>
        <v>0</v>
      </c>
      <c r="H7" s="4" t="str">
        <f t="shared" si="1"/>
        <v>，4414211</v>
      </c>
      <c r="I7" s="4" t="str">
        <f>VLOOKUP(A7,HOP!A:U,21,0)</f>
        <v>直连</v>
      </c>
    </row>
    <row r="8" s="4" customFormat="1" spans="1:9">
      <c r="A8" s="5">
        <v>999229374899223</v>
      </c>
      <c r="B8" s="6">
        <v>45313</v>
      </c>
      <c r="C8" s="6">
        <v>45315</v>
      </c>
      <c r="D8" s="4">
        <v>1484</v>
      </c>
      <c r="E8" s="4" t="str">
        <f>VLOOKUP(A8,HOP!A:L,12,0)</f>
        <v>1484.00</v>
      </c>
      <c r="F8" s="4" t="str">
        <f>VLOOKUP(A8,HOP!A:C,3,0)</f>
        <v>4421152</v>
      </c>
      <c r="G8" s="4">
        <f t="shared" si="0"/>
        <v>0</v>
      </c>
      <c r="H8" s="4" t="str">
        <f t="shared" si="1"/>
        <v>，4421152</v>
      </c>
      <c r="I8" s="4" t="str">
        <f>VLOOKUP(A8,HOP!A:U,21,0)</f>
        <v>直连</v>
      </c>
    </row>
    <row r="9" s="4" customFormat="1" spans="1:9">
      <c r="A9" s="5">
        <v>29384027502</v>
      </c>
      <c r="B9" s="6">
        <v>45313</v>
      </c>
      <c r="C9" s="6">
        <v>45315</v>
      </c>
      <c r="D9" s="4">
        <v>1484</v>
      </c>
      <c r="E9" s="4" t="str">
        <f>VLOOKUP(A9,HOP!A:L,12,0)</f>
        <v>1484.00</v>
      </c>
      <c r="F9" s="4" t="str">
        <f>VLOOKUP(A9,HOP!A:C,3,0)</f>
        <v>4430934</v>
      </c>
      <c r="G9" s="4">
        <f t="shared" si="0"/>
        <v>0</v>
      </c>
      <c r="H9" s="4" t="str">
        <f t="shared" si="1"/>
        <v>，4430934</v>
      </c>
      <c r="I9" s="4" t="str">
        <f>VLOOKUP(A9,HOP!A:U,21,0)</f>
        <v>直连</v>
      </c>
    </row>
    <row r="10" s="4" customFormat="1" spans="1:9">
      <c r="A10" s="5">
        <v>29384029197</v>
      </c>
      <c r="B10" s="6">
        <v>45313</v>
      </c>
      <c r="C10" s="6">
        <v>45315</v>
      </c>
      <c r="D10" s="4">
        <v>1484</v>
      </c>
      <c r="E10" s="4" t="str">
        <f>VLOOKUP(A10,HOP!A:L,12,0)</f>
        <v>1484.00</v>
      </c>
      <c r="F10" s="4" t="str">
        <f>VLOOKUP(A10,HOP!A:C,3,0)</f>
        <v>4430938</v>
      </c>
      <c r="G10" s="4">
        <f t="shared" si="0"/>
        <v>0</v>
      </c>
      <c r="H10" s="4" t="str">
        <f t="shared" si="1"/>
        <v>，4430938</v>
      </c>
      <c r="I10" s="4" t="str">
        <f>VLOOKUP(A10,HOP!A:U,21,0)</f>
        <v>直连</v>
      </c>
    </row>
    <row r="11" s="4" customFormat="1" spans="1:9">
      <c r="A11" s="5">
        <v>29384031874</v>
      </c>
      <c r="B11" s="6">
        <v>45313</v>
      </c>
      <c r="C11" s="6">
        <v>45315</v>
      </c>
      <c r="D11" s="4">
        <v>1484</v>
      </c>
      <c r="E11" s="4" t="str">
        <f>VLOOKUP(A11,HOP!A:L,12,0)</f>
        <v>1484.00</v>
      </c>
      <c r="F11" s="4" t="str">
        <f>VLOOKUP(A11,HOP!A:C,3,0)</f>
        <v>4430946</v>
      </c>
      <c r="G11" s="4">
        <f t="shared" si="0"/>
        <v>0</v>
      </c>
      <c r="H11" s="4" t="str">
        <f t="shared" si="1"/>
        <v>，4430946</v>
      </c>
      <c r="I11" s="4" t="str">
        <f>VLOOKUP(A11,HOP!A:U,21,0)</f>
        <v>直连</v>
      </c>
    </row>
    <row r="12" s="4" customFormat="1" spans="1:9">
      <c r="A12" s="5">
        <v>29434849529</v>
      </c>
      <c r="B12" s="6">
        <v>45312</v>
      </c>
      <c r="C12" s="6">
        <v>45315</v>
      </c>
      <c r="D12" s="4">
        <v>2193</v>
      </c>
      <c r="E12" s="4" t="str">
        <f>VLOOKUP(A12,HOP!A:L,12,0)</f>
        <v>2193.00</v>
      </c>
      <c r="F12" s="4" t="str">
        <f>VLOOKUP(A12,HOP!A:C,3,0)</f>
        <v>4501280</v>
      </c>
      <c r="G12" s="4">
        <f t="shared" si="0"/>
        <v>0</v>
      </c>
      <c r="H12" s="4" t="str">
        <f t="shared" si="1"/>
        <v>，4501280</v>
      </c>
      <c r="I12" s="4" t="str">
        <f>VLOOKUP(A12,HOP!A:U,21,0)</f>
        <v>直连</v>
      </c>
    </row>
    <row r="13" s="4" customFormat="1" spans="1:9">
      <c r="A13" s="5">
        <v>999229461851647</v>
      </c>
      <c r="B13" s="6">
        <v>45312</v>
      </c>
      <c r="C13" s="6">
        <v>45315</v>
      </c>
      <c r="D13" s="4">
        <v>2313</v>
      </c>
      <c r="E13" s="4" t="str">
        <f>VLOOKUP(A13,HOP!A:L,12,0)</f>
        <v>2313.00</v>
      </c>
      <c r="F13" s="4" t="str">
        <f>VLOOKUP(A13,HOP!A:C,3,0)</f>
        <v>4537556</v>
      </c>
      <c r="G13" s="4">
        <f t="shared" si="0"/>
        <v>0</v>
      </c>
      <c r="H13" s="4" t="str">
        <f t="shared" si="1"/>
        <v>，4537556</v>
      </c>
      <c r="I13" s="4" t="str">
        <f>VLOOKUP(A13,HOP!A:U,21,0)</f>
        <v>直连</v>
      </c>
    </row>
    <row r="14" s="4" customFormat="1" spans="1:9">
      <c r="A14" s="5">
        <v>999229536855492</v>
      </c>
      <c r="B14" s="6">
        <v>45313</v>
      </c>
      <c r="C14" s="6">
        <v>45315</v>
      </c>
      <c r="D14" s="4">
        <v>1542</v>
      </c>
      <c r="E14" s="4" t="str">
        <f>VLOOKUP(A14,HOP!A:L,12,0)</f>
        <v>1542.00</v>
      </c>
      <c r="F14" s="4" t="str">
        <f>VLOOKUP(A14,HOP!A:C,3,0)</f>
        <v>4559514</v>
      </c>
      <c r="G14" s="4">
        <f t="shared" si="0"/>
        <v>0</v>
      </c>
      <c r="H14" s="4" t="str">
        <f t="shared" si="1"/>
        <v>，4559514</v>
      </c>
      <c r="I14" s="4" t="str">
        <f>VLOOKUP(A14,HOP!A:U,21,0)</f>
        <v>直连</v>
      </c>
    </row>
    <row r="15" s="4" customFormat="1" spans="1:9">
      <c r="A15" s="5">
        <v>999229559535800</v>
      </c>
      <c r="B15" s="6">
        <v>45313</v>
      </c>
      <c r="C15" s="6">
        <v>45315</v>
      </c>
      <c r="D15" s="4">
        <v>1502</v>
      </c>
      <c r="E15" s="4" t="str">
        <f>VLOOKUP(A15,HOP!A:L,12,0)</f>
        <v>1502.00</v>
      </c>
      <c r="F15" s="4" t="str">
        <f>VLOOKUP(A15,HOP!A:C,3,0)</f>
        <v>4569399</v>
      </c>
      <c r="G15" s="4">
        <f t="shared" si="0"/>
        <v>0</v>
      </c>
      <c r="H15" s="4" t="str">
        <f t="shared" si="1"/>
        <v>，4569399</v>
      </c>
      <c r="I15" s="4" t="str">
        <f>VLOOKUP(A15,HOP!A:U,21,0)</f>
        <v>直连</v>
      </c>
    </row>
    <row r="16" s="4" customFormat="1" spans="1:9">
      <c r="A16" s="5">
        <v>999229570156941</v>
      </c>
      <c r="B16" s="6">
        <v>45313</v>
      </c>
      <c r="C16" s="6">
        <v>45315</v>
      </c>
      <c r="D16" s="4">
        <v>1502</v>
      </c>
      <c r="E16" s="4" t="str">
        <f>VLOOKUP(A16,HOP!A:L,12,0)</f>
        <v>1502.00</v>
      </c>
      <c r="F16" s="4" t="str">
        <f>VLOOKUP(A16,HOP!A:C,3,0)</f>
        <v>4570454</v>
      </c>
      <c r="G16" s="4">
        <f t="shared" si="0"/>
        <v>0</v>
      </c>
      <c r="H16" s="4" t="str">
        <f t="shared" si="1"/>
        <v>，4570454</v>
      </c>
      <c r="I16" s="4" t="str">
        <f>VLOOKUP(A16,HOP!A:U,21,0)</f>
        <v>直连</v>
      </c>
    </row>
    <row r="17" s="4" customFormat="1" spans="1:11">
      <c r="A17" s="9" t="s">
        <v>101</v>
      </c>
      <c r="B17" s="6">
        <v>45314</v>
      </c>
      <c r="C17" s="6">
        <v>45315</v>
      </c>
      <c r="D17" s="4">
        <v>994</v>
      </c>
      <c r="E17" s="7">
        <v>986</v>
      </c>
      <c r="F17" s="10" t="s">
        <v>102</v>
      </c>
      <c r="G17" s="4">
        <f t="shared" si="0"/>
        <v>8</v>
      </c>
      <c r="H17" s="4" t="str">
        <f t="shared" si="1"/>
        <v>，202401271800400001</v>
      </c>
      <c r="I17" s="4" t="e">
        <f>VLOOKUP(A17,HOP!A:U,21,0)</f>
        <v>#N/A</v>
      </c>
      <c r="J17" s="4">
        <v>1.27</v>
      </c>
      <c r="K17" s="10" t="s">
        <v>103</v>
      </c>
    </row>
    <row r="18" s="4" customFormat="1" spans="1:9">
      <c r="A18" s="5">
        <v>999229737433174</v>
      </c>
      <c r="B18" s="6">
        <v>45312</v>
      </c>
      <c r="C18" s="6">
        <v>45315</v>
      </c>
      <c r="D18" s="4">
        <v>1878</v>
      </c>
      <c r="E18" s="4" t="str">
        <f>VLOOKUP(A18,HOP!A:L,12,0)</f>
        <v>1878.00</v>
      </c>
      <c r="F18" s="4" t="str">
        <f>VLOOKUP(A18,HOP!A:C,3,0)</f>
        <v>4598125</v>
      </c>
      <c r="G18" s="4">
        <f t="shared" si="0"/>
        <v>0</v>
      </c>
      <c r="H18" s="4" t="str">
        <f t="shared" si="1"/>
        <v>，4598125</v>
      </c>
      <c r="I18" s="4" t="str">
        <f>VLOOKUP(A18,HOP!A:U,21,0)</f>
        <v>直连</v>
      </c>
    </row>
    <row r="19" s="4" customFormat="1" hidden="1" spans="1:9">
      <c r="A19" s="5">
        <v>999229746204383</v>
      </c>
      <c r="B19" s="6">
        <v>45312</v>
      </c>
      <c r="C19" s="6">
        <v>45315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10">
      <c r="A20" s="5">
        <v>999229846309633</v>
      </c>
      <c r="B20" s="6">
        <v>45313</v>
      </c>
      <c r="C20" s="6">
        <v>45315</v>
      </c>
      <c r="D20" s="4">
        <v>994</v>
      </c>
      <c r="E20" s="4">
        <v>994</v>
      </c>
      <c r="F20" s="10" t="s">
        <v>104</v>
      </c>
      <c r="G20" s="4">
        <f t="shared" si="0"/>
        <v>0</v>
      </c>
      <c r="H20" s="4" t="str">
        <f t="shared" si="1"/>
        <v>，202401212231290069</v>
      </c>
      <c r="I20" s="4" t="e">
        <f>VLOOKUP(A20,HOP!A:U,21,0)</f>
        <v>#N/A</v>
      </c>
      <c r="J20" s="4">
        <v>1.21</v>
      </c>
    </row>
    <row r="22" spans="4:4">
      <c r="D22" s="4">
        <f>SUM(D2:D21)</f>
        <v>35873</v>
      </c>
    </row>
    <row r="31" spans="1:4">
      <c r="A31" s="4" t="s">
        <v>105</v>
      </c>
      <c r="C31" s="4">
        <v>33885</v>
      </c>
      <c r="D31" s="4">
        <v>36768.78</v>
      </c>
    </row>
    <row r="32" spans="1:4">
      <c r="A32" s="4" t="s">
        <v>106</v>
      </c>
      <c r="C32" s="4">
        <v>1988</v>
      </c>
      <c r="D32" s="4">
        <v>2157.18</v>
      </c>
    </row>
    <row r="33" spans="1:4">
      <c r="A33" s="4" t="s">
        <v>107</v>
      </c>
      <c r="C33" s="4">
        <f>SUBTOTAL(9,C31:C32)</f>
        <v>35873</v>
      </c>
      <c r="D33" s="4">
        <f>SUBTOTAL(9,D31:D32)</f>
        <v>38925.96</v>
      </c>
    </row>
    <row r="34" spans="1:1">
      <c r="A34" s="4" t="s">
        <v>108</v>
      </c>
    </row>
    <row r="35" spans="1:1">
      <c r="A35" s="4" t="s">
        <v>109</v>
      </c>
    </row>
  </sheetData>
  <autoFilter ref="A1:XFD22">
    <filterColumn colId="3">
      <filters blank="1">
        <filter val="2580"/>
        <filter val="1502"/>
        <filter val="1542"/>
        <filter val="2193"/>
        <filter val="2313"/>
        <filter val="2703"/>
        <filter val="35873"/>
        <filter val="994"/>
        <filter val="1484"/>
        <filter val="2256"/>
        <filter val="4416"/>
        <filter val="2457"/>
        <filter val="2607"/>
        <filter val="18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C29" sqref="C2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110</v>
      </c>
      <c r="B1" s="2" t="s">
        <v>111</v>
      </c>
      <c r="C1" s="2" t="s">
        <v>112</v>
      </c>
      <c r="D1" s="2" t="s">
        <v>113</v>
      </c>
      <c r="E1" s="2" t="s">
        <v>13</v>
      </c>
      <c r="F1" s="2" t="s">
        <v>5</v>
      </c>
      <c r="G1" s="2" t="s">
        <v>6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  <c r="V1" s="2" t="s">
        <v>128</v>
      </c>
    </row>
    <row r="2" s="1" customFormat="1" spans="1:22">
      <c r="A2" s="3">
        <v>999229737433174</v>
      </c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143</v>
      </c>
      <c r="T2" s="1" t="s">
        <v>144</v>
      </c>
      <c r="U2" s="1" t="s">
        <v>145</v>
      </c>
      <c r="V2" s="1" t="s">
        <v>146</v>
      </c>
    </row>
    <row r="3" s="1" customFormat="1" spans="1:22">
      <c r="A3" s="3">
        <v>999229570156941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  <c r="G3" s="1" t="s">
        <v>134</v>
      </c>
      <c r="H3" s="1" t="s">
        <v>135</v>
      </c>
      <c r="I3" s="1" t="s">
        <v>152</v>
      </c>
      <c r="J3" s="1" t="s">
        <v>137</v>
      </c>
      <c r="K3" s="1" t="s">
        <v>152</v>
      </c>
      <c r="L3" s="1" t="s">
        <v>152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153</v>
      </c>
      <c r="S3" s="1" t="s">
        <v>143</v>
      </c>
      <c r="T3" s="1" t="s">
        <v>144</v>
      </c>
      <c r="U3" s="1" t="s">
        <v>145</v>
      </c>
      <c r="V3" s="1" t="s">
        <v>146</v>
      </c>
    </row>
    <row r="4" s="1" customFormat="1" spans="1:22">
      <c r="A4" s="3">
        <v>999229559535800</v>
      </c>
      <c r="B4" s="1" t="s">
        <v>147</v>
      </c>
      <c r="C4" s="1" t="s">
        <v>154</v>
      </c>
      <c r="D4" s="1" t="s">
        <v>149</v>
      </c>
      <c r="E4" s="1" t="s">
        <v>155</v>
      </c>
      <c r="F4" s="1" t="s">
        <v>151</v>
      </c>
      <c r="G4" s="1" t="s">
        <v>134</v>
      </c>
      <c r="H4" s="1" t="s">
        <v>135</v>
      </c>
      <c r="I4" s="1" t="s">
        <v>152</v>
      </c>
      <c r="J4" s="1" t="s">
        <v>137</v>
      </c>
      <c r="K4" s="1" t="s">
        <v>152</v>
      </c>
      <c r="L4" s="1" t="s">
        <v>152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156</v>
      </c>
      <c r="S4" s="1" t="s">
        <v>143</v>
      </c>
      <c r="T4" s="1" t="s">
        <v>144</v>
      </c>
      <c r="U4" s="1" t="s">
        <v>145</v>
      </c>
      <c r="V4" s="1" t="s">
        <v>146</v>
      </c>
    </row>
    <row r="5" s="1" customFormat="1" spans="1:22">
      <c r="A5" s="3">
        <v>999229536855492</v>
      </c>
      <c r="B5" s="1" t="s">
        <v>157</v>
      </c>
      <c r="C5" s="1" t="s">
        <v>158</v>
      </c>
      <c r="D5" s="1" t="s">
        <v>149</v>
      </c>
      <c r="E5" s="1" t="s">
        <v>159</v>
      </c>
      <c r="F5" s="1" t="s">
        <v>151</v>
      </c>
      <c r="G5" s="1" t="s">
        <v>134</v>
      </c>
      <c r="H5" s="1" t="s">
        <v>135</v>
      </c>
      <c r="I5" s="1" t="s">
        <v>160</v>
      </c>
      <c r="J5" s="1" t="s">
        <v>137</v>
      </c>
      <c r="K5" s="1" t="s">
        <v>160</v>
      </c>
      <c r="L5" s="1" t="s">
        <v>160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141</v>
      </c>
      <c r="R5" s="1" t="s">
        <v>161</v>
      </c>
      <c r="S5" s="1" t="s">
        <v>143</v>
      </c>
      <c r="T5" s="1" t="s">
        <v>144</v>
      </c>
      <c r="U5" s="1" t="s">
        <v>145</v>
      </c>
      <c r="V5" s="1" t="s">
        <v>146</v>
      </c>
    </row>
    <row r="6" s="1" customFormat="1" spans="1:22">
      <c r="A6" s="3">
        <v>999229461851647</v>
      </c>
      <c r="B6" s="1" t="s">
        <v>162</v>
      </c>
      <c r="C6" s="1" t="s">
        <v>163</v>
      </c>
      <c r="D6" s="1" t="s">
        <v>149</v>
      </c>
      <c r="E6" s="1" t="s">
        <v>164</v>
      </c>
      <c r="F6" s="1" t="s">
        <v>133</v>
      </c>
      <c r="G6" s="1" t="s">
        <v>134</v>
      </c>
      <c r="H6" s="1" t="s">
        <v>135</v>
      </c>
      <c r="I6" s="1" t="s">
        <v>165</v>
      </c>
      <c r="J6" s="1" t="s">
        <v>137</v>
      </c>
      <c r="K6" s="1" t="s">
        <v>165</v>
      </c>
      <c r="L6" s="1" t="s">
        <v>165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141</v>
      </c>
      <c r="R6" s="1" t="s">
        <v>166</v>
      </c>
      <c r="S6" s="1" t="s">
        <v>143</v>
      </c>
      <c r="T6" s="1" t="s">
        <v>144</v>
      </c>
      <c r="U6" s="1" t="s">
        <v>145</v>
      </c>
      <c r="V6" s="1" t="s">
        <v>146</v>
      </c>
    </row>
    <row r="7" s="1" customFormat="1" spans="1:22">
      <c r="A7" s="3">
        <v>29434849529</v>
      </c>
      <c r="B7" s="1" t="s">
        <v>167</v>
      </c>
      <c r="C7" s="1" t="s">
        <v>168</v>
      </c>
      <c r="D7" s="1" t="s">
        <v>149</v>
      </c>
      <c r="E7" s="1" t="s">
        <v>169</v>
      </c>
      <c r="F7" s="1" t="s">
        <v>133</v>
      </c>
      <c r="G7" s="1" t="s">
        <v>134</v>
      </c>
      <c r="H7" s="1" t="s">
        <v>135</v>
      </c>
      <c r="I7" s="1" t="s">
        <v>170</v>
      </c>
      <c r="J7" s="1" t="s">
        <v>137</v>
      </c>
      <c r="K7" s="1" t="s">
        <v>170</v>
      </c>
      <c r="L7" s="1" t="s">
        <v>170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141</v>
      </c>
      <c r="R7" s="1" t="s">
        <v>171</v>
      </c>
      <c r="S7" s="1" t="s">
        <v>143</v>
      </c>
      <c r="T7" s="1" t="s">
        <v>144</v>
      </c>
      <c r="U7" s="1" t="s">
        <v>145</v>
      </c>
      <c r="V7" s="1" t="s">
        <v>146</v>
      </c>
    </row>
    <row r="8" s="1" customFormat="1" spans="1:22">
      <c r="A8" s="3">
        <v>29384031874</v>
      </c>
      <c r="B8" s="1" t="s">
        <v>172</v>
      </c>
      <c r="C8" s="1" t="s">
        <v>173</v>
      </c>
      <c r="D8" s="1" t="s">
        <v>149</v>
      </c>
      <c r="E8" s="1" t="s">
        <v>174</v>
      </c>
      <c r="F8" s="1" t="s">
        <v>151</v>
      </c>
      <c r="G8" s="1" t="s">
        <v>134</v>
      </c>
      <c r="H8" s="1" t="s">
        <v>135</v>
      </c>
      <c r="I8" s="1" t="s">
        <v>175</v>
      </c>
      <c r="J8" s="1" t="s">
        <v>137</v>
      </c>
      <c r="K8" s="1" t="s">
        <v>175</v>
      </c>
      <c r="L8" s="1" t="s">
        <v>175</v>
      </c>
      <c r="M8" s="1" t="s">
        <v>138</v>
      </c>
      <c r="N8" s="1" t="s">
        <v>138</v>
      </c>
      <c r="O8" s="1" t="s">
        <v>139</v>
      </c>
      <c r="P8" s="1" t="s">
        <v>140</v>
      </c>
      <c r="Q8" s="1" t="s">
        <v>141</v>
      </c>
      <c r="R8" s="1" t="s">
        <v>176</v>
      </c>
      <c r="S8" s="1" t="s">
        <v>143</v>
      </c>
      <c r="T8" s="1" t="s">
        <v>144</v>
      </c>
      <c r="U8" s="1" t="s">
        <v>145</v>
      </c>
      <c r="V8" s="1" t="s">
        <v>146</v>
      </c>
    </row>
    <row r="9" s="1" customFormat="1" spans="1:22">
      <c r="A9" s="3">
        <v>29384029197</v>
      </c>
      <c r="B9" s="1" t="s">
        <v>172</v>
      </c>
      <c r="C9" s="1" t="s">
        <v>177</v>
      </c>
      <c r="D9" s="1" t="s">
        <v>149</v>
      </c>
      <c r="E9" s="1" t="s">
        <v>178</v>
      </c>
      <c r="F9" s="1" t="s">
        <v>151</v>
      </c>
      <c r="G9" s="1" t="s">
        <v>134</v>
      </c>
      <c r="H9" s="1" t="s">
        <v>135</v>
      </c>
      <c r="I9" s="1" t="s">
        <v>175</v>
      </c>
      <c r="J9" s="1" t="s">
        <v>137</v>
      </c>
      <c r="K9" s="1" t="s">
        <v>175</v>
      </c>
      <c r="L9" s="1" t="s">
        <v>175</v>
      </c>
      <c r="M9" s="1" t="s">
        <v>138</v>
      </c>
      <c r="N9" s="1" t="s">
        <v>138</v>
      </c>
      <c r="O9" s="1" t="s">
        <v>139</v>
      </c>
      <c r="P9" s="1" t="s">
        <v>140</v>
      </c>
      <c r="Q9" s="1" t="s">
        <v>141</v>
      </c>
      <c r="R9" s="1" t="s">
        <v>179</v>
      </c>
      <c r="S9" s="1" t="s">
        <v>143</v>
      </c>
      <c r="T9" s="1" t="s">
        <v>144</v>
      </c>
      <c r="U9" s="1" t="s">
        <v>145</v>
      </c>
      <c r="V9" s="1" t="s">
        <v>146</v>
      </c>
    </row>
    <row r="10" s="1" customFormat="1" spans="1:22">
      <c r="A10" s="3">
        <v>29384027502</v>
      </c>
      <c r="B10" s="1" t="s">
        <v>172</v>
      </c>
      <c r="C10" s="1" t="s">
        <v>180</v>
      </c>
      <c r="D10" s="1" t="s">
        <v>149</v>
      </c>
      <c r="E10" s="1" t="s">
        <v>181</v>
      </c>
      <c r="F10" s="1" t="s">
        <v>151</v>
      </c>
      <c r="G10" s="1" t="s">
        <v>134</v>
      </c>
      <c r="H10" s="1" t="s">
        <v>135</v>
      </c>
      <c r="I10" s="1" t="s">
        <v>175</v>
      </c>
      <c r="J10" s="1" t="s">
        <v>137</v>
      </c>
      <c r="K10" s="1" t="s">
        <v>175</v>
      </c>
      <c r="L10" s="1" t="s">
        <v>175</v>
      </c>
      <c r="M10" s="1" t="s">
        <v>138</v>
      </c>
      <c r="N10" s="1" t="s">
        <v>138</v>
      </c>
      <c r="O10" s="1" t="s">
        <v>139</v>
      </c>
      <c r="P10" s="1" t="s">
        <v>140</v>
      </c>
      <c r="Q10" s="1" t="s">
        <v>141</v>
      </c>
      <c r="R10" s="1" t="s">
        <v>182</v>
      </c>
      <c r="S10" s="1" t="s">
        <v>143</v>
      </c>
      <c r="T10" s="1" t="s">
        <v>144</v>
      </c>
      <c r="U10" s="1" t="s">
        <v>145</v>
      </c>
      <c r="V10" s="1" t="s">
        <v>146</v>
      </c>
    </row>
    <row r="11" s="1" customFormat="1" spans="1:22">
      <c r="A11" s="3">
        <v>999229374899223</v>
      </c>
      <c r="B11" s="1" t="s">
        <v>183</v>
      </c>
      <c r="C11" s="1" t="s">
        <v>184</v>
      </c>
      <c r="D11" s="1" t="s">
        <v>149</v>
      </c>
      <c r="E11" s="1" t="s">
        <v>185</v>
      </c>
      <c r="F11" s="1" t="s">
        <v>151</v>
      </c>
      <c r="G11" s="1" t="s">
        <v>134</v>
      </c>
      <c r="H11" s="1" t="s">
        <v>135</v>
      </c>
      <c r="I11" s="1" t="s">
        <v>175</v>
      </c>
      <c r="J11" s="1" t="s">
        <v>137</v>
      </c>
      <c r="K11" s="1" t="s">
        <v>175</v>
      </c>
      <c r="L11" s="1" t="s">
        <v>175</v>
      </c>
      <c r="M11" s="1" t="s">
        <v>138</v>
      </c>
      <c r="N11" s="1" t="s">
        <v>138</v>
      </c>
      <c r="O11" s="1" t="s">
        <v>139</v>
      </c>
      <c r="P11" s="1" t="s">
        <v>140</v>
      </c>
      <c r="Q11" s="1" t="s">
        <v>141</v>
      </c>
      <c r="R11" s="1" t="s">
        <v>186</v>
      </c>
      <c r="S11" s="1" t="s">
        <v>143</v>
      </c>
      <c r="T11" s="1" t="s">
        <v>144</v>
      </c>
      <c r="U11" s="1" t="s">
        <v>145</v>
      </c>
      <c r="V11" s="1" t="s">
        <v>146</v>
      </c>
    </row>
    <row r="12" s="1" customFormat="1" spans="1:22">
      <c r="A12" s="3">
        <v>999229363365176</v>
      </c>
      <c r="B12" s="1" t="s">
        <v>187</v>
      </c>
      <c r="C12" s="1" t="s">
        <v>188</v>
      </c>
      <c r="D12" s="1" t="s">
        <v>149</v>
      </c>
      <c r="E12" s="1" t="s">
        <v>189</v>
      </c>
      <c r="F12" s="1" t="s">
        <v>133</v>
      </c>
      <c r="G12" s="1" t="s">
        <v>134</v>
      </c>
      <c r="H12" s="1" t="s">
        <v>135</v>
      </c>
      <c r="I12" s="1" t="s">
        <v>190</v>
      </c>
      <c r="J12" s="1" t="s">
        <v>137</v>
      </c>
      <c r="K12" s="1" t="s">
        <v>190</v>
      </c>
      <c r="L12" s="1" t="s">
        <v>190</v>
      </c>
      <c r="M12" s="1" t="s">
        <v>138</v>
      </c>
      <c r="N12" s="1" t="s">
        <v>138</v>
      </c>
      <c r="O12" s="1" t="s">
        <v>139</v>
      </c>
      <c r="P12" s="1" t="s">
        <v>140</v>
      </c>
      <c r="Q12" s="1" t="s">
        <v>141</v>
      </c>
      <c r="R12" s="1" t="s">
        <v>191</v>
      </c>
      <c r="S12" s="1" t="s">
        <v>143</v>
      </c>
      <c r="T12" s="1" t="s">
        <v>144</v>
      </c>
      <c r="U12" s="1" t="s">
        <v>145</v>
      </c>
      <c r="V12" s="1" t="s">
        <v>146</v>
      </c>
    </row>
    <row r="13" s="1" customFormat="1" spans="1:22">
      <c r="A13" s="3">
        <v>999229358693681</v>
      </c>
      <c r="B13" s="1" t="s">
        <v>192</v>
      </c>
      <c r="C13" s="1" t="s">
        <v>193</v>
      </c>
      <c r="D13" s="1" t="s">
        <v>149</v>
      </c>
      <c r="E13" s="1" t="s">
        <v>194</v>
      </c>
      <c r="F13" s="1" t="s">
        <v>133</v>
      </c>
      <c r="G13" s="1" t="s">
        <v>134</v>
      </c>
      <c r="H13" s="1" t="s">
        <v>135</v>
      </c>
      <c r="I13" s="1" t="s">
        <v>195</v>
      </c>
      <c r="J13" s="1" t="s">
        <v>137</v>
      </c>
      <c r="K13" s="1" t="s">
        <v>195</v>
      </c>
      <c r="L13" s="1" t="s">
        <v>195</v>
      </c>
      <c r="M13" s="1" t="s">
        <v>138</v>
      </c>
      <c r="N13" s="1" t="s">
        <v>138</v>
      </c>
      <c r="O13" s="1" t="s">
        <v>139</v>
      </c>
      <c r="P13" s="1" t="s">
        <v>140</v>
      </c>
      <c r="Q13" s="1" t="s">
        <v>141</v>
      </c>
      <c r="R13" s="1" t="s">
        <v>196</v>
      </c>
      <c r="S13" s="1" t="s">
        <v>143</v>
      </c>
      <c r="T13" s="1" t="s">
        <v>144</v>
      </c>
      <c r="U13" s="1" t="s">
        <v>145</v>
      </c>
      <c r="V13" s="1" t="s">
        <v>146</v>
      </c>
    </row>
    <row r="14" s="1" customFormat="1" spans="1:22">
      <c r="A14" s="3">
        <v>999229287643650</v>
      </c>
      <c r="B14" s="1" t="s">
        <v>197</v>
      </c>
      <c r="C14" s="1" t="s">
        <v>198</v>
      </c>
      <c r="D14" s="1" t="s">
        <v>149</v>
      </c>
      <c r="E14" s="1" t="s">
        <v>199</v>
      </c>
      <c r="F14" s="1" t="s">
        <v>133</v>
      </c>
      <c r="G14" s="1" t="s">
        <v>134</v>
      </c>
      <c r="H14" s="1" t="s">
        <v>135</v>
      </c>
      <c r="I14" s="1" t="s">
        <v>200</v>
      </c>
      <c r="J14" s="1" t="s">
        <v>137</v>
      </c>
      <c r="K14" s="1" t="s">
        <v>200</v>
      </c>
      <c r="L14" s="1" t="s">
        <v>200</v>
      </c>
      <c r="M14" s="1" t="s">
        <v>138</v>
      </c>
      <c r="N14" s="1" t="s">
        <v>138</v>
      </c>
      <c r="O14" s="1" t="s">
        <v>139</v>
      </c>
      <c r="P14" s="1" t="s">
        <v>140</v>
      </c>
      <c r="Q14" s="1" t="s">
        <v>141</v>
      </c>
      <c r="R14" s="1" t="s">
        <v>201</v>
      </c>
      <c r="S14" s="1" t="s">
        <v>143</v>
      </c>
      <c r="T14" s="1" t="s">
        <v>144</v>
      </c>
      <c r="U14" s="1" t="s">
        <v>145</v>
      </c>
      <c r="V14" s="1" t="s">
        <v>146</v>
      </c>
    </row>
    <row r="15" s="1" customFormat="1" spans="1:22">
      <c r="A15" s="3">
        <v>999228771497317</v>
      </c>
      <c r="B15" s="1" t="s">
        <v>202</v>
      </c>
      <c r="C15" s="1" t="s">
        <v>203</v>
      </c>
      <c r="D15" s="1" t="s">
        <v>204</v>
      </c>
      <c r="E15" s="1" t="s">
        <v>205</v>
      </c>
      <c r="F15" s="1" t="s">
        <v>133</v>
      </c>
      <c r="G15" s="1" t="s">
        <v>134</v>
      </c>
      <c r="H15" s="1" t="s">
        <v>135</v>
      </c>
      <c r="I15" s="1" t="s">
        <v>206</v>
      </c>
      <c r="J15" s="1" t="s">
        <v>137</v>
      </c>
      <c r="K15" s="1" t="s">
        <v>206</v>
      </c>
      <c r="L15" s="1" t="s">
        <v>206</v>
      </c>
      <c r="M15" s="1" t="s">
        <v>138</v>
      </c>
      <c r="N15" s="1" t="s">
        <v>138</v>
      </c>
      <c r="O15" s="1" t="s">
        <v>139</v>
      </c>
      <c r="P15" s="1" t="s">
        <v>140</v>
      </c>
      <c r="Q15" s="1" t="s">
        <v>141</v>
      </c>
      <c r="R15" s="1" t="s">
        <v>207</v>
      </c>
      <c r="S15" s="1" t="s">
        <v>143</v>
      </c>
      <c r="T15" s="1" t="s">
        <v>144</v>
      </c>
      <c r="U15" s="1" t="s">
        <v>145</v>
      </c>
      <c r="V15" s="1" t="s">
        <v>146</v>
      </c>
    </row>
    <row r="16" s="1" customFormat="1" spans="1:22">
      <c r="A16" s="3">
        <v>999228745578528</v>
      </c>
      <c r="B16" s="1" t="s">
        <v>208</v>
      </c>
      <c r="C16" s="1" t="s">
        <v>209</v>
      </c>
      <c r="D16" s="1" t="s">
        <v>204</v>
      </c>
      <c r="E16" s="1" t="s">
        <v>210</v>
      </c>
      <c r="F16" s="1" t="s">
        <v>133</v>
      </c>
      <c r="G16" s="1" t="s">
        <v>134</v>
      </c>
      <c r="H16" s="1" t="s">
        <v>135</v>
      </c>
      <c r="I16" s="1" t="s">
        <v>211</v>
      </c>
      <c r="J16" s="1" t="s">
        <v>137</v>
      </c>
      <c r="K16" s="1" t="s">
        <v>211</v>
      </c>
      <c r="L16" s="1" t="s">
        <v>211</v>
      </c>
      <c r="M16" s="1" t="s">
        <v>138</v>
      </c>
      <c r="N16" s="1" t="s">
        <v>138</v>
      </c>
      <c r="O16" s="1" t="s">
        <v>139</v>
      </c>
      <c r="P16" s="1" t="s">
        <v>140</v>
      </c>
      <c r="Q16" s="1" t="s">
        <v>141</v>
      </c>
      <c r="R16" s="1" t="s">
        <v>212</v>
      </c>
      <c r="S16" s="1" t="s">
        <v>143</v>
      </c>
      <c r="T16" s="1" t="s">
        <v>144</v>
      </c>
      <c r="U16" s="1" t="s">
        <v>145</v>
      </c>
      <c r="V16" s="1" t="s">
        <v>146</v>
      </c>
    </row>
    <row r="17" s="1" customFormat="1" spans="1:22">
      <c r="A17" s="3">
        <v>999228712661438</v>
      </c>
      <c r="B17" s="1" t="s">
        <v>213</v>
      </c>
      <c r="C17" s="1" t="s">
        <v>214</v>
      </c>
      <c r="D17" s="1" t="s">
        <v>204</v>
      </c>
      <c r="E17" s="1" t="s">
        <v>215</v>
      </c>
      <c r="F17" s="1" t="s">
        <v>133</v>
      </c>
      <c r="G17" s="1" t="s">
        <v>134</v>
      </c>
      <c r="H17" s="1" t="s">
        <v>135</v>
      </c>
      <c r="I17" s="1" t="s">
        <v>216</v>
      </c>
      <c r="J17" s="1" t="s">
        <v>137</v>
      </c>
      <c r="K17" s="1" t="s">
        <v>216</v>
      </c>
      <c r="L17" s="1" t="s">
        <v>216</v>
      </c>
      <c r="M17" s="1" t="s">
        <v>138</v>
      </c>
      <c r="N17" s="1" t="s">
        <v>138</v>
      </c>
      <c r="O17" s="1" t="s">
        <v>139</v>
      </c>
      <c r="P17" s="1" t="s">
        <v>140</v>
      </c>
      <c r="Q17" s="1" t="s">
        <v>141</v>
      </c>
      <c r="R17" s="1" t="s">
        <v>217</v>
      </c>
      <c r="S17" s="1" t="s">
        <v>143</v>
      </c>
      <c r="T17" s="1" t="s">
        <v>144</v>
      </c>
      <c r="U17" s="1" t="s">
        <v>145</v>
      </c>
      <c r="V17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2024-02-16T03:01:23Z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1FF12ABCF57940AABF305BA3F48FC041_12</vt:lpwstr>
  </property>
</Properties>
</file>