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<sst xmlns="http://schemas.openxmlformats.org/spreadsheetml/2006/main" count="706" uniqueCount="242">
  <si>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</si>
  <si>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</si>
  <si>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</si>
  <si>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</si>
  <si>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</si>
  <si>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</si>
  <si>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</si>
  <si>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</si>
  <si>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</si>
  <si>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</si>
  <si>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</si>
  <si>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</si>
  <si>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</si>
  <si>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</si>
  <si>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</si>
  <si>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</si>
  <si>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</si>
  <si>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</si>
  <si>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</si>
  <si>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</si>
  <si>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</si>
  <si>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</si>
  <si>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</si>
  <si>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</si>
  <si>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</si>
  <si>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999229279024117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</si>
  <si>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</si>
  <si>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</si>
  <si>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</si>
  <si>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</si>
  <si>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</si>
  <si>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GONG/KEI KAI,GONG/CHEONG YAN,WU/JIALIAN,LI/JIAYING</t>
  </si>
  <si>
    <t>CA363240217CNY</t>
  </si>
  <si>
    <t>未提现</t>
  </si>
  <si>
    <t>携程开票</t>
  </si>
  <si>
    <t xml:space="preserve">4362057	</t>
  </si>
  <si>
    <t xml:space="preserve">	</t>
  </si>
  <si>
    <t xml:space="preserve">999229294808057	</t>
  </si>
  <si>
    <t>GU/XIAOYI</t>
  </si>
  <si>
    <t xml:space="preserve">4375667	</t>
  </si>
  <si>
    <t xml:space="preserve">999229307461348	</t>
  </si>
  <si>
    <t>LI/RUIYU,ZHENG/FEI</t>
  </si>
  <si>
    <t xml:space="preserve">4381812	</t>
  </si>
  <si>
    <t xml:space="preserve">999229387113411	</t>
  </si>
  <si>
    <t>Yao/YiWen,Yan/Junhua</t>
  </si>
  <si>
    <t xml:space="preserve">4435487	</t>
  </si>
  <si>
    <t xml:space="preserve">999229427296747	</t>
  </si>
  <si>
    <t>[香港]香港都会海逸酒店(Harbour Plaza Metropolis)(5347164)</t>
  </si>
  <si>
    <t>高级房(至少提前7天预订)(至少连住2晚及以上)&lt;双人入住&gt;&lt;内宾&gt;&lt;无早&gt;</t>
  </si>
  <si>
    <t>SHI/WEN</t>
  </si>
  <si>
    <t xml:space="preserve">4491042	</t>
  </si>
  <si>
    <t xml:space="preserve">999229501339756	</t>
  </si>
  <si>
    <t>WU/JU</t>
  </si>
  <si>
    <t xml:space="preserve">4554959	</t>
  </si>
  <si>
    <t xml:space="preserve">29573657136	</t>
  </si>
  <si>
    <t>LAN/TING,DAN/JIALI</t>
  </si>
  <si>
    <t xml:space="preserve">4571779	</t>
  </si>
  <si>
    <t xml:space="preserve">999229644866180	</t>
  </si>
  <si>
    <t>YAO/LINGYU,WANG/YIRAN</t>
  </si>
  <si>
    <t xml:space="preserve">4584847	</t>
  </si>
  <si>
    <t xml:space="preserve">29679161724	</t>
  </si>
  <si>
    <t>li/mei</t>
  </si>
  <si>
    <t xml:space="preserve">4587432	</t>
  </si>
  <si>
    <t xml:space="preserve">29683851705	</t>
  </si>
  <si>
    <t>[香港]历山酒店(Hotel Alexandra)(105646626)</t>
  </si>
  <si>
    <t>梅花客房 (城市景观)(至少提前5天预订)(至少连住2晚及以上)&lt;双人入住&gt;&lt;内宾&gt;&lt;无早&gt;</t>
  </si>
  <si>
    <t>LIU/RONGSHU</t>
  </si>
  <si>
    <t xml:space="preserve">4589581	</t>
  </si>
  <si>
    <t xml:space="preserve">999229817758042	</t>
  </si>
  <si>
    <t>YANG/BOYA,CHEN/SHIJIA</t>
  </si>
  <si>
    <t xml:space="preserve">4618337	</t>
  </si>
  <si>
    <t xml:space="preserve">999229838017901	</t>
  </si>
  <si>
    <t>SU/MANILI</t>
  </si>
  <si>
    <t xml:space="preserve">4624961	</t>
  </si>
  <si>
    <t xml:space="preserve">63999387	</t>
  </si>
  <si>
    <t xml:space="preserve">999229838379138	</t>
  </si>
  <si>
    <t>YE/MEIJUN,YU/XUEFEN</t>
  </si>
  <si>
    <t xml:space="preserve">4625022	</t>
  </si>
  <si>
    <t xml:space="preserve">6397983	</t>
  </si>
  <si>
    <t xml:space="preserve">999229838397717	</t>
  </si>
  <si>
    <t>WANG/QIAN,GAO/FENG</t>
  </si>
  <si>
    <t xml:space="preserve">4625025	</t>
  </si>
  <si>
    <t xml:space="preserve">6398069,6398070	</t>
  </si>
  <si>
    <t xml:space="preserve">999229843388130	</t>
  </si>
  <si>
    <t>LYU/JIA,LI/YIMAN</t>
  </si>
  <si>
    <t xml:space="preserve">4626248	</t>
  </si>
  <si>
    <t xml:space="preserve">6398307	</t>
  </si>
  <si>
    <t xml:space="preserve">999229903136343	</t>
  </si>
  <si>
    <t>豪华房(至少提前5天预订)(至少连住2晚及以上)&lt;双人入住&gt;&lt;内宾&gt;&lt;无早&gt;</t>
  </si>
  <si>
    <t>QI/MENGXIA,CHEN/XIAOMIN</t>
  </si>
  <si>
    <t xml:space="preserve">4635434	</t>
  </si>
  <si>
    <t xml:space="preserve">999229909190112	</t>
  </si>
  <si>
    <t>YANG/JIAXIN,HUANG/QIAOLING</t>
  </si>
  <si>
    <t xml:space="preserve">4637736	</t>
  </si>
  <si>
    <t xml:space="preserve">999229913874647	</t>
  </si>
  <si>
    <t>[香港]富荟土瓜湾酒店(iclub To Kwa Wan Hotel)(17099151)</t>
  </si>
  <si>
    <t>卓荟客房(至少提前3天预订)&lt;连住2-7晚&gt;&lt;双人入住&gt;&lt;内宾&gt;&lt;无早&gt;</t>
  </si>
  <si>
    <t>HUANG/SIQI,HUANG/YAGE</t>
  </si>
  <si>
    <t xml:space="preserve">4639520	</t>
  </si>
  <si>
    <t xml:space="preserve">12699518	</t>
  </si>
  <si>
    <t xml:space="preserve">999229916944733	</t>
  </si>
  <si>
    <t>WEI/William</t>
  </si>
  <si>
    <t xml:space="preserve">4640859	</t>
  </si>
  <si>
    <t xml:space="preserve">999229924821540	</t>
  </si>
  <si>
    <t>[香港]香港富荟旺角酒店(iclub Mong Kok Hotel)(69311702)</t>
  </si>
  <si>
    <t>HE/KAIYI,LYU/NA</t>
  </si>
  <si>
    <t xml:space="preserve">4643888	</t>
  </si>
  <si>
    <t xml:space="preserve">12703225,12703226	</t>
  </si>
  <si>
    <t>取消</t>
  </si>
  <si>
    <t>，</t>
  </si>
  <si>
    <t>A240217091534481</t>
  </si>
  <si>
    <t>CNY / HKD 当前参考汇率: 1.084410514</t>
  </si>
  <si>
    <t>总计：49239 CNY/
53395.29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</si>
  <si>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</si>
  <si>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</si>
  <si>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</si>
  <si>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</si>
  <si>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</si>
  <si>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</si>
  <si>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</si>
  <si>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</si>
  <si>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</si>
  <si>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</si>
  <si>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</si>
  <si>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</si>
  <si>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</si>
  <si>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</si>
  <si>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</si>
  <si>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</si>
  <si>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</si>
  <si>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</si>
  <si>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</si>
  <si>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2024-01-25</t>
  </si>
  <si>
    <t>4643888</t>
  </si>
  <si>
    <t>香港富荟旺角酒店</t>
  </si>
  <si>
    <t>HE KAIYI,LYU NA</t>
  </si>
  <si>
    <t>2024-01-30</t>
  </si>
  <si>
    <t>2024-02-02</t>
  </si>
  <si>
    <t>退房日周结</t>
  </si>
  <si>
    <t>3336.00</t>
  </si>
  <si>
    <t>RMB</t>
  </si>
  <si>
    <t>0</t>
  </si>
  <si>
    <t>0.00</t>
  </si>
  <si>
    <t>携程国内直连(DD)</t>
  </si>
  <si>
    <t>01.011249</t>
  </si>
  <si>
    <t>2024-01-26 08:49:14</t>
  </si>
  <si>
    <t>否</t>
  </si>
  <si>
    <t>汇智国际旅游发展有限公司</t>
  </si>
  <si>
    <t>直连</t>
  </si>
  <si>
    <t>中国</t>
  </si>
  <si>
    <t>2024-01-24</t>
  </si>
  <si>
    <t>4639520</t>
  </si>
  <si>
    <t>富荟土瓜湾酒店</t>
  </si>
  <si>
    <t>HUANG SIQI,HUANG YAGE</t>
  </si>
  <si>
    <t>2024-01-29</t>
  </si>
  <si>
    <t>1980.00</t>
  </si>
  <si>
    <t>2024-01-24 17:28:45</t>
  </si>
  <si>
    <t>4637736</t>
  </si>
  <si>
    <t>香港九龙酒店</t>
  </si>
  <si>
    <t>YANG JIAXIN,HUANG QIAOLING</t>
  </si>
  <si>
    <t>2024-01-31</t>
  </si>
  <si>
    <t>2242.00</t>
  </si>
  <si>
    <t>2024-01-24 09:41:37</t>
  </si>
  <si>
    <t>2024-01-23</t>
  </si>
  <si>
    <t>4635434</t>
  </si>
  <si>
    <t>QI MENGXIA,CHEN XIAOMIN</t>
  </si>
  <si>
    <t>2323.00</t>
  </si>
  <si>
    <t>2024-01-23 17:19:42</t>
  </si>
  <si>
    <t>2024-01-21</t>
  </si>
  <si>
    <t>4626248</t>
  </si>
  <si>
    <t>香港都会海逸酒店</t>
  </si>
  <si>
    <t>LYU JIA,LI YIMAN</t>
  </si>
  <si>
    <t>1535.00</t>
  </si>
  <si>
    <t>2024-01-21 18:10:33</t>
  </si>
  <si>
    <t>4625025</t>
  </si>
  <si>
    <t>WANG QIAN,GAO FENG</t>
  </si>
  <si>
    <t>2868.00</t>
  </si>
  <si>
    <t>2024-01-21 14:16:02</t>
  </si>
  <si>
    <t>4625022</t>
  </si>
  <si>
    <t>YE MEIJUN,YU XUEFEN</t>
  </si>
  <si>
    <t>2929.00</t>
  </si>
  <si>
    <t>2024-01-21 12:15:03</t>
  </si>
  <si>
    <t>4624961</t>
  </si>
  <si>
    <t>SU MANLI</t>
  </si>
  <si>
    <t>2889.00</t>
  </si>
  <si>
    <t>2024-01-25 10:34:12</t>
  </si>
  <si>
    <t>2024-01-19</t>
  </si>
  <si>
    <t>4618337</t>
  </si>
  <si>
    <t>YANG BOYA,CHEN SHIJIA</t>
  </si>
  <si>
    <t>1566.00</t>
  </si>
  <si>
    <t>2024-01-20 17:11:52</t>
  </si>
  <si>
    <t>2024-01-13</t>
  </si>
  <si>
    <t>4589581</t>
  </si>
  <si>
    <t>历山酒店</t>
  </si>
  <si>
    <t>LIU RONGSHU</t>
  </si>
  <si>
    <t>2024-01-27</t>
  </si>
  <si>
    <t>3908.00</t>
  </si>
  <si>
    <t>2024-01-14 00:06:55</t>
  </si>
  <si>
    <t>2024-01-12</t>
  </si>
  <si>
    <t>4587432</t>
  </si>
  <si>
    <t>li mei</t>
  </si>
  <si>
    <t>2938.00</t>
  </si>
  <si>
    <t>2024-01-15 16:07:35</t>
  </si>
  <si>
    <t>4584847</t>
  </si>
  <si>
    <t>YAO LINGYU,WANG YIRAN</t>
  </si>
  <si>
    <t>2201.00</t>
  </si>
  <si>
    <t>2024-01-12 13:48:07</t>
  </si>
  <si>
    <t>2024-01-09</t>
  </si>
  <si>
    <t>4571779</t>
  </si>
  <si>
    <t>LAN TING,DAN JIALI</t>
  </si>
  <si>
    <t>1452.00</t>
  </si>
  <si>
    <t>2024-01-10 10:40:36</t>
  </si>
  <si>
    <t>2024-01-06</t>
  </si>
  <si>
    <t>4554959</t>
  </si>
  <si>
    <t>WU JU</t>
  </si>
  <si>
    <t>1382.00</t>
  </si>
  <si>
    <t>2024-01-19 15:32:08</t>
  </si>
  <si>
    <t>2023-12-25</t>
  </si>
  <si>
    <t>4491042</t>
  </si>
  <si>
    <t>SHI WEN</t>
  </si>
  <si>
    <t>2024-01-19 15:12:10</t>
  </si>
  <si>
    <t>2023-12-14</t>
  </si>
  <si>
    <t>4435487</t>
  </si>
  <si>
    <t>Yao YiWen,Yan Junhua</t>
  </si>
  <si>
    <t>3028.00</t>
  </si>
  <si>
    <t>2023-12-14 16:08:59</t>
  </si>
  <si>
    <t>2023-12-05</t>
  </si>
  <si>
    <t>4381812</t>
  </si>
  <si>
    <t>LI RUIYU,ZHENG FEI</t>
  </si>
  <si>
    <t>2256.00</t>
  </si>
  <si>
    <t>2023-12-14 15:19:51</t>
  </si>
  <si>
    <t>2023-12-04</t>
  </si>
  <si>
    <t>4375667</t>
  </si>
  <si>
    <t>GU XIAOYI</t>
  </si>
  <si>
    <t>1504.00</t>
  </si>
  <si>
    <t>2023-12-14 15:22:00</t>
  </si>
  <si>
    <t>2023-12-01</t>
  </si>
  <si>
    <t>4362057</t>
  </si>
  <si>
    <t>GONG KEI KAI,GONG CHEONG YAN,WU JIALIAN,LI JIAYING</t>
  </si>
  <si>
    <t>2024-01-28</t>
  </si>
  <si>
    <t>7520.00</t>
  </si>
  <si>
    <t>2023-12-14 15:26:42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</si>
</sst>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14</xdr:col>
      <xdr:colOff>485775</xdr:colOff>
      <xdr:row>67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104965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45319</v>
      </c>
      <c r="G2" s="6">
        <v>45324</v>
      </c>
      <c r="H2" s="4">
        <v>2</v>
      </c>
      <c r="I2" s="4">
        <v>5</v>
      </c>
      <c r="J2" s="4">
        <v>10</v>
      </c>
      <c r="K2" s="4" t="s">
        <v>30</v>
      </c>
      <c r="L2" s="4">
        <v>7520</v>
      </c>
      <c r="M2" s="4">
        <v>7520</v>
      </c>
      <c r="N2" s="4" t="s">
        <v>31</v>
      </c>
      <c r="O2" s="4" t="s">
        <v>32</v>
      </c>
      <c r="P2" s="4" t="s">
        <v>33</v>
      </c>
      <c r="Q2" s="4">
        <v>0</v>
      </c>
      <c r="R2" s="7">
        <v>45261.0000115741</v>
      </c>
      <c r="S2" s="6">
        <v>45339</v>
      </c>
      <c r="T2" s="4" t="s">
        <v>34</v>
      </c>
      <c r="U2" s="4">
        <v>7520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45322</v>
      </c>
      <c r="G3" s="6">
        <v>45324</v>
      </c>
      <c r="H3" s="4">
        <v>1</v>
      </c>
      <c r="I3" s="4">
        <v>2</v>
      </c>
      <c r="J3" s="4">
        <v>2</v>
      </c>
      <c r="K3" s="4" t="s">
        <v>30</v>
      </c>
      <c r="L3" s="4">
        <v>1504</v>
      </c>
      <c r="M3" s="4">
        <v>1504</v>
      </c>
      <c r="N3" s="4" t="s">
        <v>38</v>
      </c>
      <c r="O3" s="4" t="s">
        <v>32</v>
      </c>
      <c r="P3" s="4" t="s">
        <v>33</v>
      </c>
      <c r="Q3" s="4">
        <v>0</v>
      </c>
      <c r="R3" s="7">
        <v>45264</v>
      </c>
      <c r="S3" s="6">
        <v>45339</v>
      </c>
      <c r="T3" s="4" t="s">
        <v>34</v>
      </c>
      <c r="U3" s="4">
        <v>1504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45321</v>
      </c>
      <c r="G4" s="6">
        <v>45324</v>
      </c>
      <c r="H4" s="4">
        <v>1</v>
      </c>
      <c r="I4" s="4">
        <v>3</v>
      </c>
      <c r="J4" s="4">
        <v>3</v>
      </c>
      <c r="K4" s="4" t="s">
        <v>30</v>
      </c>
      <c r="L4" s="4">
        <v>2256</v>
      </c>
      <c r="M4" s="4">
        <v>2256</v>
      </c>
      <c r="N4" s="4" t="s">
        <v>41</v>
      </c>
      <c r="O4" s="4" t="s">
        <v>32</v>
      </c>
      <c r="P4" s="4" t="s">
        <v>33</v>
      </c>
      <c r="Q4" s="4">
        <v>0</v>
      </c>
      <c r="R4" s="7">
        <v>45265</v>
      </c>
      <c r="S4" s="6">
        <v>45339</v>
      </c>
      <c r="T4" s="4" t="s">
        <v>34</v>
      </c>
      <c r="U4" s="4">
        <v>2256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45320</v>
      </c>
      <c r="G5" s="6">
        <v>45324</v>
      </c>
      <c r="H5" s="4">
        <v>1</v>
      </c>
      <c r="I5" s="4">
        <v>4</v>
      </c>
      <c r="J5" s="4">
        <v>4</v>
      </c>
      <c r="K5" s="4" t="s">
        <v>30</v>
      </c>
      <c r="L5" s="4">
        <v>3028</v>
      </c>
      <c r="M5" s="4">
        <v>3028</v>
      </c>
      <c r="N5" s="4" t="s">
        <v>44</v>
      </c>
      <c r="O5" s="4" t="s">
        <v>32</v>
      </c>
      <c r="P5" s="4" t="s">
        <v>33</v>
      </c>
      <c r="Q5" s="4">
        <v>0</v>
      </c>
      <c r="R5" s="7">
        <v>45274</v>
      </c>
      <c r="S5" s="6">
        <v>45339</v>
      </c>
      <c r="T5" s="4" t="s">
        <v>34</v>
      </c>
      <c r="U5" s="4">
        <v>3028</v>
      </c>
      <c r="V5" s="4">
        <v>0</v>
      </c>
      <c r="W5" s="4">
        <v>0</v>
      </c>
      <c r="X5" s="4" t="s">
        <v>45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45322</v>
      </c>
      <c r="G6" s="6">
        <v>45324</v>
      </c>
      <c r="H6" s="4">
        <v>1</v>
      </c>
      <c r="I6" s="4">
        <v>2</v>
      </c>
      <c r="J6" s="4">
        <v>2</v>
      </c>
      <c r="K6" s="4" t="s">
        <v>30</v>
      </c>
      <c r="L6" s="4">
        <v>1382</v>
      </c>
      <c r="M6" s="4">
        <v>1382</v>
      </c>
      <c r="N6" s="4" t="s">
        <v>49</v>
      </c>
      <c r="O6" s="4" t="s">
        <v>32</v>
      </c>
      <c r="P6" s="4" t="s">
        <v>33</v>
      </c>
      <c r="Q6" s="4">
        <v>0</v>
      </c>
      <c r="R6" s="7">
        <v>45285.0000115741</v>
      </c>
      <c r="S6" s="6">
        <v>45339</v>
      </c>
      <c r="T6" s="4" t="s">
        <v>34</v>
      </c>
      <c r="U6" s="4">
        <v>1382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45322</v>
      </c>
      <c r="G7" s="6">
        <v>45324</v>
      </c>
      <c r="H7" s="4">
        <v>1</v>
      </c>
      <c r="I7" s="4">
        <v>2</v>
      </c>
      <c r="J7" s="4">
        <v>2</v>
      </c>
      <c r="K7" s="4" t="s">
        <v>30</v>
      </c>
      <c r="L7" s="4">
        <v>1382</v>
      </c>
      <c r="M7" s="4">
        <v>1382</v>
      </c>
      <c r="N7" s="4" t="s">
        <v>52</v>
      </c>
      <c r="O7" s="4" t="s">
        <v>32</v>
      </c>
      <c r="P7" s="4" t="s">
        <v>33</v>
      </c>
      <c r="Q7" s="4">
        <v>0</v>
      </c>
      <c r="R7" s="7">
        <v>45297.0000115741</v>
      </c>
      <c r="S7" s="6">
        <v>45339</v>
      </c>
      <c r="T7" s="4" t="s">
        <v>34</v>
      </c>
      <c r="U7" s="4">
        <v>1382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45322</v>
      </c>
      <c r="G8" s="6">
        <v>45324</v>
      </c>
      <c r="H8" s="4">
        <v>1</v>
      </c>
      <c r="I8" s="4">
        <v>2</v>
      </c>
      <c r="J8" s="4">
        <v>2</v>
      </c>
      <c r="K8" s="4" t="s">
        <v>30</v>
      </c>
      <c r="L8" s="4">
        <v>1452</v>
      </c>
      <c r="M8" s="4">
        <v>1452</v>
      </c>
      <c r="N8" s="4" t="s">
        <v>55</v>
      </c>
      <c r="O8" s="4" t="s">
        <v>32</v>
      </c>
      <c r="P8" s="4" t="s">
        <v>33</v>
      </c>
      <c r="Q8" s="4">
        <v>0</v>
      </c>
      <c r="R8" s="7">
        <v>45300.0000115741</v>
      </c>
      <c r="S8" s="6">
        <v>45339</v>
      </c>
      <c r="T8" s="4" t="s">
        <v>34</v>
      </c>
      <c r="U8" s="4">
        <v>1452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45321</v>
      </c>
      <c r="G9" s="6">
        <v>45324</v>
      </c>
      <c r="H9" s="4">
        <v>1</v>
      </c>
      <c r="I9" s="4">
        <v>3</v>
      </c>
      <c r="J9" s="4">
        <v>3</v>
      </c>
      <c r="K9" s="4" t="s">
        <v>30</v>
      </c>
      <c r="L9" s="4">
        <v>2201</v>
      </c>
      <c r="M9" s="4">
        <v>2201</v>
      </c>
      <c r="N9" s="4" t="s">
        <v>58</v>
      </c>
      <c r="O9" s="4" t="s">
        <v>32</v>
      </c>
      <c r="P9" s="4" t="s">
        <v>33</v>
      </c>
      <c r="Q9" s="4">
        <v>0</v>
      </c>
      <c r="R9" s="7">
        <v>45303.0000115741</v>
      </c>
      <c r="S9" s="6">
        <v>45339</v>
      </c>
      <c r="T9" s="4" t="s">
        <v>34</v>
      </c>
      <c r="U9" s="4">
        <v>2201</v>
      </c>
      <c r="V9" s="4">
        <v>0</v>
      </c>
      <c r="W9" s="4">
        <v>0</v>
      </c>
      <c r="X9" s="4" t="s">
        <v>59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45320</v>
      </c>
      <c r="G10" s="6">
        <v>45324</v>
      </c>
      <c r="H10" s="4">
        <v>1</v>
      </c>
      <c r="I10" s="4">
        <v>4</v>
      </c>
      <c r="J10" s="4">
        <v>4</v>
      </c>
      <c r="K10" s="4" t="s">
        <v>30</v>
      </c>
      <c r="L10" s="4">
        <v>2938</v>
      </c>
      <c r="M10" s="4">
        <v>2938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45303</v>
      </c>
      <c r="S10" s="6">
        <v>45339</v>
      </c>
      <c r="T10" s="4" t="s">
        <v>34</v>
      </c>
      <c r="U10" s="4">
        <v>2938</v>
      </c>
      <c r="V10" s="4">
        <v>0</v>
      </c>
      <c r="W10" s="4">
        <v>0</v>
      </c>
      <c r="X10" s="4" t="s">
        <v>62</v>
      </c>
      <c r="Y10" s="4" t="s">
        <v>36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45318</v>
      </c>
      <c r="G11" s="6">
        <v>45324</v>
      </c>
      <c r="H11" s="4">
        <v>1</v>
      </c>
      <c r="I11" s="4">
        <v>6</v>
      </c>
      <c r="J11" s="4">
        <v>6</v>
      </c>
      <c r="K11" s="4" t="s">
        <v>30</v>
      </c>
      <c r="L11" s="4">
        <v>3908</v>
      </c>
      <c r="M11" s="4">
        <v>3908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45304.0000115741</v>
      </c>
      <c r="S11" s="6">
        <v>45339</v>
      </c>
      <c r="T11" s="4" t="s">
        <v>34</v>
      </c>
      <c r="U11" s="4">
        <v>3908</v>
      </c>
      <c r="V11" s="4">
        <v>0</v>
      </c>
      <c r="W11" s="4">
        <v>0</v>
      </c>
      <c r="X11" s="4" t="s">
        <v>67</v>
      </c>
      <c r="Y11" s="4" t="s">
        <v>36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45322</v>
      </c>
      <c r="G12" s="6">
        <v>45324</v>
      </c>
      <c r="H12" s="4">
        <v>1</v>
      </c>
      <c r="I12" s="4">
        <v>2</v>
      </c>
      <c r="J12" s="4">
        <v>2</v>
      </c>
      <c r="K12" s="4" t="s">
        <v>30</v>
      </c>
      <c r="L12" s="4">
        <v>1566</v>
      </c>
      <c r="M12" s="4">
        <v>1566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45310.0000115741</v>
      </c>
      <c r="S12" s="6">
        <v>45339</v>
      </c>
      <c r="T12" s="4" t="s">
        <v>34</v>
      </c>
      <c r="U12" s="4">
        <v>1566</v>
      </c>
      <c r="V12" s="4">
        <v>0</v>
      </c>
      <c r="W12" s="4">
        <v>0</v>
      </c>
      <c r="X12" s="4" t="s">
        <v>70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47</v>
      </c>
      <c r="E13" s="4" t="s">
        <v>48</v>
      </c>
      <c r="F13" s="6">
        <v>45320</v>
      </c>
      <c r="G13" s="6">
        <v>45324</v>
      </c>
      <c r="H13" s="4">
        <v>1</v>
      </c>
      <c r="I13" s="4">
        <v>4</v>
      </c>
      <c r="J13" s="4">
        <v>4</v>
      </c>
      <c r="K13" s="4" t="s">
        <v>30</v>
      </c>
      <c r="L13" s="4">
        <v>2889</v>
      </c>
      <c r="M13" s="4">
        <v>2889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45312</v>
      </c>
      <c r="S13" s="6">
        <v>45339</v>
      </c>
      <c r="T13" s="4" t="s">
        <v>34</v>
      </c>
      <c r="U13" s="4">
        <v>2889</v>
      </c>
      <c r="V13" s="4">
        <v>0</v>
      </c>
      <c r="W13" s="4">
        <v>0</v>
      </c>
      <c r="X13" s="4" t="s">
        <v>73</v>
      </c>
      <c r="Y13" s="4" t="s">
        <v>74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47</v>
      </c>
      <c r="E14" s="4" t="s">
        <v>48</v>
      </c>
      <c r="F14" s="6">
        <v>45320</v>
      </c>
      <c r="G14" s="6">
        <v>45324</v>
      </c>
      <c r="H14" s="4">
        <v>1</v>
      </c>
      <c r="I14" s="4">
        <v>4</v>
      </c>
      <c r="J14" s="4">
        <v>4</v>
      </c>
      <c r="K14" s="4" t="s">
        <v>30</v>
      </c>
      <c r="L14" s="4">
        <v>2929</v>
      </c>
      <c r="M14" s="4">
        <v>2929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45312</v>
      </c>
      <c r="S14" s="6">
        <v>45339</v>
      </c>
      <c r="T14" s="4" t="s">
        <v>34</v>
      </c>
      <c r="U14" s="4">
        <v>2929</v>
      </c>
      <c r="V14" s="4">
        <v>0</v>
      </c>
      <c r="W14" s="4">
        <v>0</v>
      </c>
      <c r="X14" s="4" t="s">
        <v>77</v>
      </c>
      <c r="Y14" s="4" t="s">
        <v>78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47</v>
      </c>
      <c r="E15" s="4" t="s">
        <v>48</v>
      </c>
      <c r="F15" s="6">
        <v>45322</v>
      </c>
      <c r="G15" s="6">
        <v>45324</v>
      </c>
      <c r="H15" s="4">
        <v>2</v>
      </c>
      <c r="I15" s="4">
        <v>2</v>
      </c>
      <c r="J15" s="4">
        <v>4</v>
      </c>
      <c r="K15" s="4" t="s">
        <v>30</v>
      </c>
      <c r="L15" s="4">
        <v>2868</v>
      </c>
      <c r="M15" s="4">
        <v>2868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45312.0000115741</v>
      </c>
      <c r="S15" s="6">
        <v>45339</v>
      </c>
      <c r="T15" s="4" t="s">
        <v>34</v>
      </c>
      <c r="U15" s="4">
        <v>2868</v>
      </c>
      <c r="V15" s="4">
        <v>0</v>
      </c>
      <c r="W15" s="4">
        <v>0</v>
      </c>
      <c r="X15" s="4" t="s">
        <v>81</v>
      </c>
      <c r="Y15" s="4" t="s">
        <v>82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47</v>
      </c>
      <c r="E16" s="4" t="s">
        <v>48</v>
      </c>
      <c r="F16" s="6">
        <v>45322</v>
      </c>
      <c r="G16" s="6">
        <v>45324</v>
      </c>
      <c r="H16" s="4">
        <v>1</v>
      </c>
      <c r="I16" s="4">
        <v>2</v>
      </c>
      <c r="J16" s="4">
        <v>2</v>
      </c>
      <c r="K16" s="4" t="s">
        <v>30</v>
      </c>
      <c r="L16" s="4">
        <v>1535</v>
      </c>
      <c r="M16" s="4">
        <v>1535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45312.0000115741</v>
      </c>
      <c r="S16" s="6">
        <v>45339</v>
      </c>
      <c r="T16" s="4" t="s">
        <v>34</v>
      </c>
      <c r="U16" s="4">
        <v>1535</v>
      </c>
      <c r="V16" s="4">
        <v>0</v>
      </c>
      <c r="W16" s="4">
        <v>0</v>
      </c>
      <c r="X16" s="4" t="s">
        <v>85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28</v>
      </c>
      <c r="E17" s="4" t="s">
        <v>88</v>
      </c>
      <c r="F17" s="6">
        <v>45322</v>
      </c>
      <c r="G17" s="6">
        <v>45324</v>
      </c>
      <c r="H17" s="4">
        <v>1</v>
      </c>
      <c r="I17" s="4">
        <v>2</v>
      </c>
      <c r="J17" s="4">
        <v>2</v>
      </c>
      <c r="K17" s="4" t="s">
        <v>30</v>
      </c>
      <c r="L17" s="4">
        <v>2323</v>
      </c>
      <c r="M17" s="4">
        <v>2323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45314</v>
      </c>
      <c r="S17" s="6">
        <v>45339</v>
      </c>
      <c r="T17" s="4" t="s">
        <v>34</v>
      </c>
      <c r="U17" s="4">
        <v>2323</v>
      </c>
      <c r="V17" s="4">
        <v>0</v>
      </c>
      <c r="W17" s="4">
        <v>0</v>
      </c>
      <c r="X17" s="4" t="s">
        <v>90</v>
      </c>
      <c r="Y17" s="4" t="s">
        <v>36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28</v>
      </c>
      <c r="E18" s="4" t="s">
        <v>29</v>
      </c>
      <c r="F18" s="6">
        <v>45322</v>
      </c>
      <c r="G18" s="6">
        <v>45324</v>
      </c>
      <c r="H18" s="4">
        <v>1</v>
      </c>
      <c r="I18" s="4">
        <v>2</v>
      </c>
      <c r="J18" s="4">
        <v>2</v>
      </c>
      <c r="K18" s="4" t="s">
        <v>30</v>
      </c>
      <c r="L18" s="4">
        <v>2242</v>
      </c>
      <c r="M18" s="4">
        <v>2242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45315</v>
      </c>
      <c r="S18" s="6">
        <v>45339</v>
      </c>
      <c r="T18" s="4" t="s">
        <v>34</v>
      </c>
      <c r="U18" s="4">
        <v>2242</v>
      </c>
      <c r="V18" s="4">
        <v>0</v>
      </c>
      <c r="W18" s="4">
        <v>0</v>
      </c>
      <c r="X18" s="4" t="s">
        <v>93</v>
      </c>
      <c r="Y18" s="4" t="s">
        <v>36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45320</v>
      </c>
      <c r="G19" s="6">
        <v>45324</v>
      </c>
      <c r="H19" s="4">
        <v>1</v>
      </c>
      <c r="I19" s="4">
        <v>4</v>
      </c>
      <c r="J19" s="4">
        <v>4</v>
      </c>
      <c r="K19" s="4" t="s">
        <v>30</v>
      </c>
      <c r="L19" s="4">
        <v>1980</v>
      </c>
      <c r="M19" s="4">
        <v>1980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45315.0000115741</v>
      </c>
      <c r="S19" s="6">
        <v>45339</v>
      </c>
      <c r="T19" s="4" t="s">
        <v>34</v>
      </c>
      <c r="U19" s="4">
        <v>1980</v>
      </c>
      <c r="V19" s="4">
        <v>0</v>
      </c>
      <c r="W19" s="4">
        <v>0</v>
      </c>
      <c r="X19" s="4" t="s">
        <v>98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28</v>
      </c>
      <c r="E20" s="4" t="s">
        <v>29</v>
      </c>
      <c r="F20" s="6">
        <v>45322</v>
      </c>
      <c r="G20" s="6">
        <v>45324</v>
      </c>
      <c r="H20" s="4">
        <v>1</v>
      </c>
      <c r="I20" s="4">
        <v>2</v>
      </c>
      <c r="J20" s="4">
        <v>2</v>
      </c>
      <c r="K20" s="4" t="s">
        <v>30</v>
      </c>
      <c r="L20" s="4">
        <v>2242</v>
      </c>
      <c r="M20" s="4">
        <v>2242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45315.0000115741</v>
      </c>
      <c r="S20" s="6">
        <v>45339</v>
      </c>
      <c r="T20" s="4" t="s">
        <v>34</v>
      </c>
      <c r="U20" s="4">
        <v>2242</v>
      </c>
      <c r="V20" s="4">
        <v>0</v>
      </c>
      <c r="W20" s="4">
        <v>0</v>
      </c>
      <c r="X20" s="4" t="s">
        <v>102</v>
      </c>
      <c r="Y20" s="4" t="s">
        <v>36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96</v>
      </c>
      <c r="F21" s="6">
        <v>45321</v>
      </c>
      <c r="G21" s="6">
        <v>45324</v>
      </c>
      <c r="H21" s="4">
        <v>2</v>
      </c>
      <c r="I21" s="4">
        <v>3</v>
      </c>
      <c r="J21" s="4">
        <v>6</v>
      </c>
      <c r="K21" s="4" t="s">
        <v>30</v>
      </c>
      <c r="L21" s="4">
        <v>3336</v>
      </c>
      <c r="M21" s="4">
        <v>3336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45316</v>
      </c>
      <c r="S21" s="6">
        <v>45339</v>
      </c>
      <c r="T21" s="4" t="s">
        <v>34</v>
      </c>
      <c r="U21" s="4">
        <v>3336</v>
      </c>
      <c r="V21" s="4">
        <v>0</v>
      </c>
      <c r="W21" s="4">
        <v>0</v>
      </c>
      <c r="X21" s="4" t="s">
        <v>106</v>
      </c>
      <c r="Y21" s="4" t="s">
        <v>107</v>
      </c>
    </row>
    <row r="22" s="4" customFormat="1" spans="1:25">
      <c r="A22" s="4" t="s">
        <v>100</v>
      </c>
      <c r="B22" s="4" t="s">
        <v>26</v>
      </c>
      <c r="C22" s="4" t="s">
        <v>108</v>
      </c>
      <c r="D22" s="4" t="s">
        <v>28</v>
      </c>
      <c r="E22" s="4" t="s">
        <v>29</v>
      </c>
      <c r="F22" s="6">
        <v>45322</v>
      </c>
      <c r="G22" s="6">
        <v>45324</v>
      </c>
      <c r="H22" s="4">
        <v>1</v>
      </c>
      <c r="I22" s="4">
        <v>2</v>
      </c>
      <c r="J22" s="4">
        <v>2</v>
      </c>
      <c r="K22" s="4" t="s">
        <v>30</v>
      </c>
      <c r="L22" s="4">
        <v>-2242</v>
      </c>
      <c r="M22" s="4">
        <v>-2242</v>
      </c>
      <c r="N22" s="4" t="s">
        <v>101</v>
      </c>
      <c r="O22" s="4" t="s">
        <v>32</v>
      </c>
      <c r="P22" s="4" t="s">
        <v>33</v>
      </c>
      <c r="Q22" s="4">
        <v>0</v>
      </c>
      <c r="R22" s="7">
        <v>45315.0000115741</v>
      </c>
      <c r="S22" s="6">
        <v>45339</v>
      </c>
      <c r="T22" s="4" t="s">
        <v>34</v>
      </c>
      <c r="U22" s="4">
        <v>-2242</v>
      </c>
      <c r="V22" s="4">
        <v>0</v>
      </c>
      <c r="W22" s="4">
        <v>0</v>
      </c>
      <c r="X22" s="4" t="s">
        <v>102</v>
      </c>
      <c r="Y2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1" sqref="A31:A33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5">
        <v>999229279024117</v>
      </c>
      <c r="B2" s="6">
        <v>45319</v>
      </c>
      <c r="C2" s="6">
        <v>45324</v>
      </c>
      <c r="D2" s="4">
        <v>7520</v>
      </c>
      <c r="E2" s="4" t="str">
        <f>VLOOKUP(A2,HOP!A:L,12,0)</f>
        <v>7520.00</v>
      </c>
      <c r="F2" s="4" t="str">
        <f>VLOOKUP(A2,HOP!A:C,3,0)</f>
        <v>4362057</v>
      </c>
      <c r="G2" s="4">
        <f>D2-E2</f>
        <v>0</v>
      </c>
      <c r="H2" s="4" t="str">
        <f>$H$1&amp;F2</f>
        <v>，4362057</v>
      </c>
      <c r="I2" s="4" t="str">
        <f>VLOOKUP(A2,HOP!A:U,21,0)</f>
        <v>直连</v>
      </c>
    </row>
    <row r="3" s="4" customFormat="1" spans="1:9">
      <c r="A3" s="5">
        <v>999229294808057</v>
      </c>
      <c r="B3" s="6">
        <v>45322</v>
      </c>
      <c r="C3" s="6">
        <v>45324</v>
      </c>
      <c r="D3" s="4">
        <v>1504</v>
      </c>
      <c r="E3" s="4" t="str">
        <f>VLOOKUP(A3,HOP!A:L,12,0)</f>
        <v>1504.00</v>
      </c>
      <c r="F3" s="4" t="str">
        <f>VLOOKUP(A3,HOP!A:C,3,0)</f>
        <v>4375667</v>
      </c>
      <c r="G3" s="4">
        <f t="shared" ref="G3:G22" si="0">D3-E3</f>
        <v>0</v>
      </c>
      <c r="H3" s="4" t="str">
        <f t="shared" ref="H3:H22" si="1">$H$1&amp;F3</f>
        <v>，4375667</v>
      </c>
      <c r="I3" s="4" t="str">
        <f>VLOOKUP(A3,HOP!A:U,21,0)</f>
        <v>直连</v>
      </c>
    </row>
    <row r="4" s="4" customFormat="1" spans="1:9">
      <c r="A4" s="5">
        <v>999229307461348</v>
      </c>
      <c r="B4" s="6">
        <v>45321</v>
      </c>
      <c r="C4" s="6">
        <v>45324</v>
      </c>
      <c r="D4" s="4">
        <v>2256</v>
      </c>
      <c r="E4" s="4" t="str">
        <f>VLOOKUP(A4,HOP!A:L,12,0)</f>
        <v>2256.00</v>
      </c>
      <c r="F4" s="4" t="str">
        <f>VLOOKUP(A4,HOP!A:C,3,0)</f>
        <v>4381812</v>
      </c>
      <c r="G4" s="4">
        <f t="shared" si="0"/>
        <v>0</v>
      </c>
      <c r="H4" s="4" t="str">
        <f t="shared" si="1"/>
        <v>，4381812</v>
      </c>
      <c r="I4" s="4" t="str">
        <f>VLOOKUP(A4,HOP!A:U,21,0)</f>
        <v>直连</v>
      </c>
    </row>
    <row r="5" s="4" customFormat="1" spans="1:9">
      <c r="A5" s="5">
        <v>999229387113411</v>
      </c>
      <c r="B5" s="6">
        <v>45320</v>
      </c>
      <c r="C5" s="6">
        <v>45324</v>
      </c>
      <c r="D5" s="4">
        <v>3028</v>
      </c>
      <c r="E5" s="4" t="str">
        <f>VLOOKUP(A5,HOP!A:L,12,0)</f>
        <v>3028.00</v>
      </c>
      <c r="F5" s="4" t="str">
        <f>VLOOKUP(A5,HOP!A:C,3,0)</f>
        <v>4435487</v>
      </c>
      <c r="G5" s="4">
        <f t="shared" si="0"/>
        <v>0</v>
      </c>
      <c r="H5" s="4" t="str">
        <f t="shared" si="1"/>
        <v>，4435487</v>
      </c>
      <c r="I5" s="4" t="str">
        <f>VLOOKUP(A5,HOP!A:U,21,0)</f>
        <v>直连</v>
      </c>
    </row>
    <row r="6" s="4" customFormat="1" spans="1:9">
      <c r="A6" s="5">
        <v>999229427296747</v>
      </c>
      <c r="B6" s="6">
        <v>45322</v>
      </c>
      <c r="C6" s="6">
        <v>45324</v>
      </c>
      <c r="D6" s="4">
        <v>1382</v>
      </c>
      <c r="E6" s="4" t="str">
        <f>VLOOKUP(A6,HOP!A:L,12,0)</f>
        <v>1382.00</v>
      </c>
      <c r="F6" s="4" t="str">
        <f>VLOOKUP(A6,HOP!A:C,3,0)</f>
        <v>4491042</v>
      </c>
      <c r="G6" s="4">
        <f t="shared" si="0"/>
        <v>0</v>
      </c>
      <c r="H6" s="4" t="str">
        <f t="shared" si="1"/>
        <v>，4491042</v>
      </c>
      <c r="I6" s="4" t="str">
        <f>VLOOKUP(A6,HOP!A:U,21,0)</f>
        <v>直连</v>
      </c>
    </row>
    <row r="7" s="4" customFormat="1" spans="1:9">
      <c r="A7" s="5">
        <v>999229501339756</v>
      </c>
      <c r="B7" s="6">
        <v>45322</v>
      </c>
      <c r="C7" s="6">
        <v>45324</v>
      </c>
      <c r="D7" s="4">
        <v>1382</v>
      </c>
      <c r="E7" s="4" t="str">
        <f>VLOOKUP(A7,HOP!A:L,12,0)</f>
        <v>1382.00</v>
      </c>
      <c r="F7" s="4" t="str">
        <f>VLOOKUP(A7,HOP!A:C,3,0)</f>
        <v>4554959</v>
      </c>
      <c r="G7" s="4">
        <f t="shared" si="0"/>
        <v>0</v>
      </c>
      <c r="H7" s="4" t="str">
        <f t="shared" si="1"/>
        <v>，4554959</v>
      </c>
      <c r="I7" s="4" t="str">
        <f>VLOOKUP(A7,HOP!A:U,21,0)</f>
        <v>直连</v>
      </c>
    </row>
    <row r="8" s="4" customFormat="1" spans="1:9">
      <c r="A8" s="5">
        <v>29573657136</v>
      </c>
      <c r="B8" s="6">
        <v>45322</v>
      </c>
      <c r="C8" s="6">
        <v>45324</v>
      </c>
      <c r="D8" s="4">
        <v>1452</v>
      </c>
      <c r="E8" s="4" t="str">
        <f>VLOOKUP(A8,HOP!A:L,12,0)</f>
        <v>1452.00</v>
      </c>
      <c r="F8" s="4" t="str">
        <f>VLOOKUP(A8,HOP!A:C,3,0)</f>
        <v>4571779</v>
      </c>
      <c r="G8" s="4">
        <f t="shared" si="0"/>
        <v>0</v>
      </c>
      <c r="H8" s="4" t="str">
        <f t="shared" si="1"/>
        <v>，4571779</v>
      </c>
      <c r="I8" s="4" t="str">
        <f>VLOOKUP(A8,HOP!A:U,21,0)</f>
        <v>直连</v>
      </c>
    </row>
    <row r="9" s="4" customFormat="1" spans="1:9">
      <c r="A9" s="5">
        <v>999229644866180</v>
      </c>
      <c r="B9" s="6">
        <v>45321</v>
      </c>
      <c r="C9" s="6">
        <v>45324</v>
      </c>
      <c r="D9" s="4">
        <v>2201</v>
      </c>
      <c r="E9" s="4" t="str">
        <f>VLOOKUP(A9,HOP!A:L,12,0)</f>
        <v>2201.00</v>
      </c>
      <c r="F9" s="4" t="str">
        <f>VLOOKUP(A9,HOP!A:C,3,0)</f>
        <v>4584847</v>
      </c>
      <c r="G9" s="4">
        <f t="shared" si="0"/>
        <v>0</v>
      </c>
      <c r="H9" s="4" t="str">
        <f t="shared" si="1"/>
        <v>，4584847</v>
      </c>
      <c r="I9" s="4" t="str">
        <f>VLOOKUP(A9,HOP!A:U,21,0)</f>
        <v>直连</v>
      </c>
    </row>
    <row r="10" s="4" customFormat="1" spans="1:9">
      <c r="A10" s="5">
        <v>29679161724</v>
      </c>
      <c r="B10" s="6">
        <v>45320</v>
      </c>
      <c r="C10" s="6">
        <v>45324</v>
      </c>
      <c r="D10" s="4">
        <v>2938</v>
      </c>
      <c r="E10" s="4" t="str">
        <f>VLOOKUP(A10,HOP!A:L,12,0)</f>
        <v>2938.00</v>
      </c>
      <c r="F10" s="4" t="str">
        <f>VLOOKUP(A10,HOP!A:C,3,0)</f>
        <v>4587432</v>
      </c>
      <c r="G10" s="4">
        <f t="shared" si="0"/>
        <v>0</v>
      </c>
      <c r="H10" s="4" t="str">
        <f t="shared" si="1"/>
        <v>，4587432</v>
      </c>
      <c r="I10" s="4" t="str">
        <f>VLOOKUP(A10,HOP!A:U,21,0)</f>
        <v>直连</v>
      </c>
    </row>
    <row r="11" s="4" customFormat="1" spans="1:9">
      <c r="A11" s="5">
        <v>29683851705</v>
      </c>
      <c r="B11" s="6">
        <v>45318</v>
      </c>
      <c r="C11" s="6">
        <v>45324</v>
      </c>
      <c r="D11" s="4">
        <v>3908</v>
      </c>
      <c r="E11" s="4" t="str">
        <f>VLOOKUP(A11,HOP!A:L,12,0)</f>
        <v>3908.00</v>
      </c>
      <c r="F11" s="4" t="str">
        <f>VLOOKUP(A11,HOP!A:C,3,0)</f>
        <v>4589581</v>
      </c>
      <c r="G11" s="4">
        <f t="shared" si="0"/>
        <v>0</v>
      </c>
      <c r="H11" s="4" t="str">
        <f t="shared" si="1"/>
        <v>，4589581</v>
      </c>
      <c r="I11" s="4" t="str">
        <f>VLOOKUP(A11,HOP!A:U,21,0)</f>
        <v>直连</v>
      </c>
    </row>
    <row r="12" s="4" customFormat="1" spans="1:9">
      <c r="A12" s="5">
        <v>999229817758042</v>
      </c>
      <c r="B12" s="6">
        <v>45322</v>
      </c>
      <c r="C12" s="6">
        <v>45324</v>
      </c>
      <c r="D12" s="4">
        <v>1566</v>
      </c>
      <c r="E12" s="4" t="str">
        <f>VLOOKUP(A12,HOP!A:L,12,0)</f>
        <v>1566.00</v>
      </c>
      <c r="F12" s="4" t="str">
        <f>VLOOKUP(A12,HOP!A:C,3,0)</f>
        <v>4618337</v>
      </c>
      <c r="G12" s="4">
        <f t="shared" si="0"/>
        <v>0</v>
      </c>
      <c r="H12" s="4" t="str">
        <f t="shared" si="1"/>
        <v>，4618337</v>
      </c>
      <c r="I12" s="4" t="str">
        <f>VLOOKUP(A12,HOP!A:U,21,0)</f>
        <v>直连</v>
      </c>
    </row>
    <row r="13" s="4" customFormat="1" spans="1:9">
      <c r="A13" s="5">
        <v>999229838017901</v>
      </c>
      <c r="B13" s="6">
        <v>45320</v>
      </c>
      <c r="C13" s="6">
        <v>45324</v>
      </c>
      <c r="D13" s="4">
        <v>2889</v>
      </c>
      <c r="E13" s="4" t="str">
        <f>VLOOKUP(A13,HOP!A:L,12,0)</f>
        <v>2889.00</v>
      </c>
      <c r="F13" s="4" t="str">
        <f>VLOOKUP(A13,HOP!A:C,3,0)</f>
        <v>4624961</v>
      </c>
      <c r="G13" s="4">
        <f t="shared" si="0"/>
        <v>0</v>
      </c>
      <c r="H13" s="4" t="str">
        <f t="shared" si="1"/>
        <v>，4624961</v>
      </c>
      <c r="I13" s="4" t="str">
        <f>VLOOKUP(A13,HOP!A:U,21,0)</f>
        <v>直连</v>
      </c>
    </row>
    <row r="14" s="4" customFormat="1" spans="1:9">
      <c r="A14" s="5">
        <v>999229838379138</v>
      </c>
      <c r="B14" s="6">
        <v>45320</v>
      </c>
      <c r="C14" s="6">
        <v>45324</v>
      </c>
      <c r="D14" s="4">
        <v>2929</v>
      </c>
      <c r="E14" s="4" t="str">
        <f>VLOOKUP(A14,HOP!A:L,12,0)</f>
        <v>2929.00</v>
      </c>
      <c r="F14" s="4" t="str">
        <f>VLOOKUP(A14,HOP!A:C,3,0)</f>
        <v>4625022</v>
      </c>
      <c r="G14" s="4">
        <f t="shared" si="0"/>
        <v>0</v>
      </c>
      <c r="H14" s="4" t="str">
        <f t="shared" si="1"/>
        <v>，4625022</v>
      </c>
      <c r="I14" s="4" t="str">
        <f>VLOOKUP(A14,HOP!A:U,21,0)</f>
        <v>直连</v>
      </c>
    </row>
    <row r="15" s="4" customFormat="1" spans="1:9">
      <c r="A15" s="5">
        <v>999229838397717</v>
      </c>
      <c r="B15" s="6">
        <v>45322</v>
      </c>
      <c r="C15" s="6">
        <v>45324</v>
      </c>
      <c r="D15" s="4">
        <v>2868</v>
      </c>
      <c r="E15" s="4" t="str">
        <f>VLOOKUP(A15,HOP!A:L,12,0)</f>
        <v>2868.00</v>
      </c>
      <c r="F15" s="4" t="str">
        <f>VLOOKUP(A15,HOP!A:C,3,0)</f>
        <v>4625025</v>
      </c>
      <c r="G15" s="4">
        <f t="shared" si="0"/>
        <v>0</v>
      </c>
      <c r="H15" s="4" t="str">
        <f t="shared" si="1"/>
        <v>，4625025</v>
      </c>
      <c r="I15" s="4" t="str">
        <f>VLOOKUP(A15,HOP!A:U,21,0)</f>
        <v>直连</v>
      </c>
    </row>
    <row r="16" s="4" customFormat="1" spans="1:9">
      <c r="A16" s="5">
        <v>999229843388130</v>
      </c>
      <c r="B16" s="6">
        <v>45322</v>
      </c>
      <c r="C16" s="6">
        <v>45324</v>
      </c>
      <c r="D16" s="4">
        <v>1535</v>
      </c>
      <c r="E16" s="4" t="str">
        <f>VLOOKUP(A16,HOP!A:L,12,0)</f>
        <v>1535.00</v>
      </c>
      <c r="F16" s="4" t="str">
        <f>VLOOKUP(A16,HOP!A:C,3,0)</f>
        <v>4626248</v>
      </c>
      <c r="G16" s="4">
        <f t="shared" si="0"/>
        <v>0</v>
      </c>
      <c r="H16" s="4" t="str">
        <f t="shared" si="1"/>
        <v>，4626248</v>
      </c>
      <c r="I16" s="4" t="str">
        <f>VLOOKUP(A16,HOP!A:U,21,0)</f>
        <v>直连</v>
      </c>
    </row>
    <row r="17" s="4" customFormat="1" spans="1:9">
      <c r="A17" s="5">
        <v>999229903136343</v>
      </c>
      <c r="B17" s="6">
        <v>45322</v>
      </c>
      <c r="C17" s="6">
        <v>45324</v>
      </c>
      <c r="D17" s="4">
        <v>2323</v>
      </c>
      <c r="E17" s="4" t="str">
        <f>VLOOKUP(A17,HOP!A:L,12,0)</f>
        <v>2323.00</v>
      </c>
      <c r="F17" s="4" t="str">
        <f>VLOOKUP(A17,HOP!A:C,3,0)</f>
        <v>4635434</v>
      </c>
      <c r="G17" s="4">
        <f t="shared" si="0"/>
        <v>0</v>
      </c>
      <c r="H17" s="4" t="str">
        <f t="shared" si="1"/>
        <v>，4635434</v>
      </c>
      <c r="I17" s="4" t="str">
        <f>VLOOKUP(A17,HOP!A:U,21,0)</f>
        <v>直连</v>
      </c>
    </row>
    <row r="18" s="4" customFormat="1" spans="1:9">
      <c r="A18" s="5">
        <v>999229909190112</v>
      </c>
      <c r="B18" s="6">
        <v>45322</v>
      </c>
      <c r="C18" s="6">
        <v>45324</v>
      </c>
      <c r="D18" s="4">
        <v>2242</v>
      </c>
      <c r="E18" s="4" t="str">
        <f>VLOOKUP(A18,HOP!A:L,12,0)</f>
        <v>2242.00</v>
      </c>
      <c r="F18" s="4" t="str">
        <f>VLOOKUP(A18,HOP!A:C,3,0)</f>
        <v>4637736</v>
      </c>
      <c r="G18" s="4">
        <f t="shared" si="0"/>
        <v>0</v>
      </c>
      <c r="H18" s="4" t="str">
        <f t="shared" si="1"/>
        <v>，4637736</v>
      </c>
      <c r="I18" s="4" t="str">
        <f>VLOOKUP(A18,HOP!A:U,21,0)</f>
        <v>直连</v>
      </c>
    </row>
    <row r="19" s="4" customFormat="1" spans="1:9">
      <c r="A19" s="5">
        <v>999229913874647</v>
      </c>
      <c r="B19" s="6">
        <v>45320</v>
      </c>
      <c r="C19" s="6">
        <v>45324</v>
      </c>
      <c r="D19" s="4">
        <v>1980</v>
      </c>
      <c r="E19" s="4" t="str">
        <f>VLOOKUP(A19,HOP!A:L,12,0)</f>
        <v>1980.00</v>
      </c>
      <c r="F19" s="4" t="str">
        <f>VLOOKUP(A19,HOP!A:C,3,0)</f>
        <v>4639520</v>
      </c>
      <c r="G19" s="4">
        <f t="shared" si="0"/>
        <v>0</v>
      </c>
      <c r="H19" s="4" t="str">
        <f t="shared" si="1"/>
        <v>，4639520</v>
      </c>
      <c r="I19" s="4" t="str">
        <f>VLOOKUP(A19,HOP!A:U,21,0)</f>
        <v>直连</v>
      </c>
    </row>
    <row r="20" s="4" customFormat="1" hidden="1" spans="1:9">
      <c r="A20" s="5">
        <v>999229916944733</v>
      </c>
      <c r="B20" s="6">
        <v>45322</v>
      </c>
      <c r="C20" s="6">
        <v>45324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999229924821540</v>
      </c>
      <c r="B21" s="6">
        <v>45321</v>
      </c>
      <c r="C21" s="6">
        <v>45324</v>
      </c>
      <c r="D21" s="4">
        <v>3336</v>
      </c>
      <c r="E21" s="4" t="str">
        <f>VLOOKUP(A21,HOP!A:L,12,0)</f>
        <v>3336.00</v>
      </c>
      <c r="F21" s="4" t="str">
        <f>VLOOKUP(A21,HOP!A:C,3,0)</f>
        <v>4643888</v>
      </c>
      <c r="G21" s="4">
        <f t="shared" si="0"/>
        <v>0</v>
      </c>
      <c r="H21" s="4" t="str">
        <f t="shared" si="1"/>
        <v>，4643888</v>
      </c>
      <c r="I21" s="4" t="str">
        <f>VLOOKUP(A21,HOP!A:U,21,0)</f>
        <v>直连</v>
      </c>
    </row>
    <row r="23" spans="4:4">
      <c r="D23" s="4">
        <f>SUM(D2:D22)</f>
        <v>49239</v>
      </c>
    </row>
    <row r="31" spans="1:1">
      <c r="A31" s="4" t="s">
        <v>110</v>
      </c>
    </row>
    <row r="32" spans="1:1">
      <c r="A32" s="4" t="s">
        <v>111</v>
      </c>
    </row>
    <row r="33" spans="1:1">
      <c r="A33" s="4" t="s">
        <v>112</v>
      </c>
    </row>
  </sheetData>
  <autoFilter ref="A1:XFD23">
    <filterColumn colId="3">
      <filters blank="1">
        <filter val="1452"/>
        <filter val="2256"/>
        <filter val="7520"/>
        <filter val="2323"/>
        <filter val="1566"/>
        <filter val="2868"/>
        <filter val="3028"/>
        <filter val="2929"/>
        <filter val="1535"/>
        <filter val="3336"/>
        <filter val="2938"/>
        <filter val="49239"/>
        <filter val="1980"/>
        <filter val="2201"/>
        <filter val="1382"/>
        <filter val="2242"/>
        <filter val="1504"/>
        <filter val="3908"/>
        <filter val="28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999229924821540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 t="s">
        <v>149</v>
      </c>
    </row>
    <row r="3" s="1" customFormat="1" spans="1:22">
      <c r="A3" s="3">
        <v>999229913874647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137</v>
      </c>
      <c r="H3" s="1" t="s">
        <v>138</v>
      </c>
      <c r="I3" s="1" t="s">
        <v>155</v>
      </c>
      <c r="J3" s="1" t="s">
        <v>140</v>
      </c>
      <c r="K3" s="1" t="s">
        <v>155</v>
      </c>
      <c r="L3" s="1" t="s">
        <v>155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156</v>
      </c>
      <c r="S3" s="1" t="s">
        <v>146</v>
      </c>
      <c r="T3" s="1" t="s">
        <v>147</v>
      </c>
      <c r="U3" s="1" t="s">
        <v>148</v>
      </c>
      <c r="V3" s="1" t="s">
        <v>149</v>
      </c>
    </row>
    <row r="4" s="1" customFormat="1" spans="1:22">
      <c r="A4" s="3">
        <v>999229909190112</v>
      </c>
      <c r="B4" s="1" t="s">
        <v>150</v>
      </c>
      <c r="C4" s="1" t="s">
        <v>157</v>
      </c>
      <c r="D4" s="1" t="s">
        <v>158</v>
      </c>
      <c r="E4" s="1" t="s">
        <v>159</v>
      </c>
      <c r="F4" s="1" t="s">
        <v>160</v>
      </c>
      <c r="G4" s="1" t="s">
        <v>137</v>
      </c>
      <c r="H4" s="1" t="s">
        <v>138</v>
      </c>
      <c r="I4" s="1" t="s">
        <v>161</v>
      </c>
      <c r="J4" s="1" t="s">
        <v>140</v>
      </c>
      <c r="K4" s="1" t="s">
        <v>161</v>
      </c>
      <c r="L4" s="1" t="s">
        <v>161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162</v>
      </c>
      <c r="S4" s="1" t="s">
        <v>146</v>
      </c>
      <c r="T4" s="1" t="s">
        <v>147</v>
      </c>
      <c r="U4" s="1" t="s">
        <v>148</v>
      </c>
      <c r="V4" s="1" t="s">
        <v>149</v>
      </c>
    </row>
    <row r="5" s="1" customFormat="1" spans="1:22">
      <c r="A5" s="3">
        <v>999229903136343</v>
      </c>
      <c r="B5" s="1" t="s">
        <v>163</v>
      </c>
      <c r="C5" s="1" t="s">
        <v>164</v>
      </c>
      <c r="D5" s="1" t="s">
        <v>158</v>
      </c>
      <c r="E5" s="1" t="s">
        <v>165</v>
      </c>
      <c r="F5" s="1" t="s">
        <v>160</v>
      </c>
      <c r="G5" s="1" t="s">
        <v>137</v>
      </c>
      <c r="H5" s="1" t="s">
        <v>138</v>
      </c>
      <c r="I5" s="1" t="s">
        <v>166</v>
      </c>
      <c r="J5" s="1" t="s">
        <v>140</v>
      </c>
      <c r="K5" s="1" t="s">
        <v>166</v>
      </c>
      <c r="L5" s="1" t="s">
        <v>166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167</v>
      </c>
      <c r="S5" s="1" t="s">
        <v>146</v>
      </c>
      <c r="T5" s="1" t="s">
        <v>147</v>
      </c>
      <c r="U5" s="1" t="s">
        <v>148</v>
      </c>
      <c r="V5" s="1" t="s">
        <v>149</v>
      </c>
    </row>
    <row r="6" s="1" customFormat="1" spans="1:22">
      <c r="A6" s="3">
        <v>999229843388130</v>
      </c>
      <c r="B6" s="1" t="s">
        <v>168</v>
      </c>
      <c r="C6" s="1" t="s">
        <v>169</v>
      </c>
      <c r="D6" s="1" t="s">
        <v>170</v>
      </c>
      <c r="E6" s="1" t="s">
        <v>171</v>
      </c>
      <c r="F6" s="1" t="s">
        <v>160</v>
      </c>
      <c r="G6" s="1" t="s">
        <v>137</v>
      </c>
      <c r="H6" s="1" t="s">
        <v>138</v>
      </c>
      <c r="I6" s="1" t="s">
        <v>172</v>
      </c>
      <c r="J6" s="1" t="s">
        <v>140</v>
      </c>
      <c r="K6" s="1" t="s">
        <v>172</v>
      </c>
      <c r="L6" s="1" t="s">
        <v>172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173</v>
      </c>
      <c r="S6" s="1" t="s">
        <v>146</v>
      </c>
      <c r="T6" s="1" t="s">
        <v>147</v>
      </c>
      <c r="U6" s="1" t="s">
        <v>148</v>
      </c>
      <c r="V6" s="1" t="s">
        <v>149</v>
      </c>
    </row>
    <row r="7" s="1" customFormat="1" spans="1:22">
      <c r="A7" s="3">
        <v>999229838397717</v>
      </c>
      <c r="B7" s="1" t="s">
        <v>168</v>
      </c>
      <c r="C7" s="1" t="s">
        <v>174</v>
      </c>
      <c r="D7" s="1" t="s">
        <v>170</v>
      </c>
      <c r="E7" s="1" t="s">
        <v>175</v>
      </c>
      <c r="F7" s="1" t="s">
        <v>160</v>
      </c>
      <c r="G7" s="1" t="s">
        <v>137</v>
      </c>
      <c r="H7" s="1" t="s">
        <v>138</v>
      </c>
      <c r="I7" s="1" t="s">
        <v>176</v>
      </c>
      <c r="J7" s="1" t="s">
        <v>140</v>
      </c>
      <c r="K7" s="1" t="s">
        <v>176</v>
      </c>
      <c r="L7" s="1" t="s">
        <v>176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177</v>
      </c>
      <c r="S7" s="1" t="s">
        <v>146</v>
      </c>
      <c r="T7" s="1" t="s">
        <v>147</v>
      </c>
      <c r="U7" s="1" t="s">
        <v>148</v>
      </c>
      <c r="V7" s="1" t="s">
        <v>149</v>
      </c>
    </row>
    <row r="8" s="1" customFormat="1" spans="1:22">
      <c r="A8" s="3">
        <v>999229838379138</v>
      </c>
      <c r="B8" s="1" t="s">
        <v>168</v>
      </c>
      <c r="C8" s="1" t="s">
        <v>178</v>
      </c>
      <c r="D8" s="1" t="s">
        <v>170</v>
      </c>
      <c r="E8" s="1" t="s">
        <v>179</v>
      </c>
      <c r="F8" s="1" t="s">
        <v>154</v>
      </c>
      <c r="G8" s="1" t="s">
        <v>137</v>
      </c>
      <c r="H8" s="1" t="s">
        <v>138</v>
      </c>
      <c r="I8" s="1" t="s">
        <v>180</v>
      </c>
      <c r="J8" s="1" t="s">
        <v>140</v>
      </c>
      <c r="K8" s="1" t="s">
        <v>180</v>
      </c>
      <c r="L8" s="1" t="s">
        <v>180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181</v>
      </c>
      <c r="S8" s="1" t="s">
        <v>146</v>
      </c>
      <c r="T8" s="1" t="s">
        <v>147</v>
      </c>
      <c r="U8" s="1" t="s">
        <v>148</v>
      </c>
      <c r="V8" s="1" t="s">
        <v>149</v>
      </c>
    </row>
    <row r="9" s="1" customFormat="1" spans="1:22">
      <c r="A9" s="3">
        <v>999229838017901</v>
      </c>
      <c r="B9" s="1" t="s">
        <v>168</v>
      </c>
      <c r="C9" s="1" t="s">
        <v>182</v>
      </c>
      <c r="D9" s="1" t="s">
        <v>170</v>
      </c>
      <c r="E9" s="1" t="s">
        <v>183</v>
      </c>
      <c r="F9" s="1" t="s">
        <v>154</v>
      </c>
      <c r="G9" s="1" t="s">
        <v>137</v>
      </c>
      <c r="H9" s="1" t="s">
        <v>138</v>
      </c>
      <c r="I9" s="1" t="s">
        <v>184</v>
      </c>
      <c r="J9" s="1" t="s">
        <v>140</v>
      </c>
      <c r="K9" s="1" t="s">
        <v>184</v>
      </c>
      <c r="L9" s="1" t="s">
        <v>184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185</v>
      </c>
      <c r="S9" s="1" t="s">
        <v>146</v>
      </c>
      <c r="T9" s="1" t="s">
        <v>147</v>
      </c>
      <c r="U9" s="1" t="s">
        <v>148</v>
      </c>
      <c r="V9" s="1" t="s">
        <v>149</v>
      </c>
    </row>
    <row r="10" s="1" customFormat="1" spans="1:22">
      <c r="A10" s="3">
        <v>999229817758042</v>
      </c>
      <c r="B10" s="1" t="s">
        <v>186</v>
      </c>
      <c r="C10" s="1" t="s">
        <v>187</v>
      </c>
      <c r="D10" s="1" t="s">
        <v>158</v>
      </c>
      <c r="E10" s="1" t="s">
        <v>188</v>
      </c>
      <c r="F10" s="1" t="s">
        <v>160</v>
      </c>
      <c r="G10" s="1" t="s">
        <v>137</v>
      </c>
      <c r="H10" s="1" t="s">
        <v>138</v>
      </c>
      <c r="I10" s="1" t="s">
        <v>189</v>
      </c>
      <c r="J10" s="1" t="s">
        <v>140</v>
      </c>
      <c r="K10" s="1" t="s">
        <v>189</v>
      </c>
      <c r="L10" s="1" t="s">
        <v>189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144</v>
      </c>
      <c r="R10" s="1" t="s">
        <v>190</v>
      </c>
      <c r="S10" s="1" t="s">
        <v>146</v>
      </c>
      <c r="T10" s="1" t="s">
        <v>147</v>
      </c>
      <c r="U10" s="1" t="s">
        <v>148</v>
      </c>
      <c r="V10" s="1" t="s">
        <v>149</v>
      </c>
    </row>
    <row r="11" s="1" customFormat="1" spans="1:22">
      <c r="A11" s="3">
        <v>29683851705</v>
      </c>
      <c r="B11" s="1" t="s">
        <v>191</v>
      </c>
      <c r="C11" s="1" t="s">
        <v>192</v>
      </c>
      <c r="D11" s="1" t="s">
        <v>193</v>
      </c>
      <c r="E11" s="1" t="s">
        <v>194</v>
      </c>
      <c r="F11" s="1" t="s">
        <v>195</v>
      </c>
      <c r="G11" s="1" t="s">
        <v>137</v>
      </c>
      <c r="H11" s="1" t="s">
        <v>138</v>
      </c>
      <c r="I11" s="1" t="s">
        <v>196</v>
      </c>
      <c r="J11" s="1" t="s">
        <v>140</v>
      </c>
      <c r="K11" s="1" t="s">
        <v>196</v>
      </c>
      <c r="L11" s="1" t="s">
        <v>196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197</v>
      </c>
      <c r="S11" s="1" t="s">
        <v>146</v>
      </c>
      <c r="T11" s="1" t="s">
        <v>147</v>
      </c>
      <c r="U11" s="1" t="s">
        <v>148</v>
      </c>
      <c r="V11" s="1" t="s">
        <v>149</v>
      </c>
    </row>
    <row r="12" s="1" customFormat="1" spans="1:22">
      <c r="A12" s="3">
        <v>29679161724</v>
      </c>
      <c r="B12" s="1" t="s">
        <v>198</v>
      </c>
      <c r="C12" s="1" t="s">
        <v>199</v>
      </c>
      <c r="D12" s="1" t="s">
        <v>158</v>
      </c>
      <c r="E12" s="1" t="s">
        <v>200</v>
      </c>
      <c r="F12" s="1" t="s">
        <v>154</v>
      </c>
      <c r="G12" s="1" t="s">
        <v>137</v>
      </c>
      <c r="H12" s="1" t="s">
        <v>138</v>
      </c>
      <c r="I12" s="1" t="s">
        <v>201</v>
      </c>
      <c r="J12" s="1" t="s">
        <v>140</v>
      </c>
      <c r="K12" s="1" t="s">
        <v>201</v>
      </c>
      <c r="L12" s="1" t="s">
        <v>201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144</v>
      </c>
      <c r="R12" s="1" t="s">
        <v>202</v>
      </c>
      <c r="S12" s="1" t="s">
        <v>146</v>
      </c>
      <c r="T12" s="1" t="s">
        <v>147</v>
      </c>
      <c r="U12" s="1" t="s">
        <v>148</v>
      </c>
      <c r="V12" s="1" t="s">
        <v>149</v>
      </c>
    </row>
    <row r="13" s="1" customFormat="1" spans="1:22">
      <c r="A13" s="3">
        <v>999229644866180</v>
      </c>
      <c r="B13" s="1" t="s">
        <v>198</v>
      </c>
      <c r="C13" s="1" t="s">
        <v>203</v>
      </c>
      <c r="D13" s="1" t="s">
        <v>158</v>
      </c>
      <c r="E13" s="1" t="s">
        <v>204</v>
      </c>
      <c r="F13" s="1" t="s">
        <v>136</v>
      </c>
      <c r="G13" s="1" t="s">
        <v>137</v>
      </c>
      <c r="H13" s="1" t="s">
        <v>138</v>
      </c>
      <c r="I13" s="1" t="s">
        <v>205</v>
      </c>
      <c r="J13" s="1" t="s">
        <v>140</v>
      </c>
      <c r="K13" s="1" t="s">
        <v>205</v>
      </c>
      <c r="L13" s="1" t="s">
        <v>205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144</v>
      </c>
      <c r="R13" s="1" t="s">
        <v>206</v>
      </c>
      <c r="S13" s="1" t="s">
        <v>146</v>
      </c>
      <c r="T13" s="1" t="s">
        <v>147</v>
      </c>
      <c r="U13" s="1" t="s">
        <v>148</v>
      </c>
      <c r="V13" s="1" t="s">
        <v>149</v>
      </c>
    </row>
    <row r="14" s="1" customFormat="1" spans="1:22">
      <c r="A14" s="3">
        <v>29573657136</v>
      </c>
      <c r="B14" s="1" t="s">
        <v>207</v>
      </c>
      <c r="C14" s="1" t="s">
        <v>208</v>
      </c>
      <c r="D14" s="1" t="s">
        <v>158</v>
      </c>
      <c r="E14" s="1" t="s">
        <v>209</v>
      </c>
      <c r="F14" s="1" t="s">
        <v>160</v>
      </c>
      <c r="G14" s="1" t="s">
        <v>137</v>
      </c>
      <c r="H14" s="1" t="s">
        <v>138</v>
      </c>
      <c r="I14" s="1" t="s">
        <v>210</v>
      </c>
      <c r="J14" s="1" t="s">
        <v>140</v>
      </c>
      <c r="K14" s="1" t="s">
        <v>210</v>
      </c>
      <c r="L14" s="1" t="s">
        <v>210</v>
      </c>
      <c r="M14" s="1" t="s">
        <v>141</v>
      </c>
      <c r="N14" s="1" t="s">
        <v>141</v>
      </c>
      <c r="O14" s="1" t="s">
        <v>142</v>
      </c>
      <c r="P14" s="1" t="s">
        <v>143</v>
      </c>
      <c r="Q14" s="1" t="s">
        <v>144</v>
      </c>
      <c r="R14" s="1" t="s">
        <v>211</v>
      </c>
      <c r="S14" s="1" t="s">
        <v>146</v>
      </c>
      <c r="T14" s="1" t="s">
        <v>147</v>
      </c>
      <c r="U14" s="1" t="s">
        <v>148</v>
      </c>
      <c r="V14" s="1" t="s">
        <v>149</v>
      </c>
    </row>
    <row r="15" s="1" customFormat="1" spans="1:22">
      <c r="A15" s="3">
        <v>999229501339756</v>
      </c>
      <c r="B15" s="1" t="s">
        <v>212</v>
      </c>
      <c r="C15" s="1" t="s">
        <v>213</v>
      </c>
      <c r="D15" s="1" t="s">
        <v>170</v>
      </c>
      <c r="E15" s="1" t="s">
        <v>214</v>
      </c>
      <c r="F15" s="1" t="s">
        <v>160</v>
      </c>
      <c r="G15" s="1" t="s">
        <v>137</v>
      </c>
      <c r="H15" s="1" t="s">
        <v>138</v>
      </c>
      <c r="I15" s="1" t="s">
        <v>215</v>
      </c>
      <c r="J15" s="1" t="s">
        <v>140</v>
      </c>
      <c r="K15" s="1" t="s">
        <v>215</v>
      </c>
      <c r="L15" s="1" t="s">
        <v>215</v>
      </c>
      <c r="M15" s="1" t="s">
        <v>141</v>
      </c>
      <c r="N15" s="1" t="s">
        <v>141</v>
      </c>
      <c r="O15" s="1" t="s">
        <v>142</v>
      </c>
      <c r="P15" s="1" t="s">
        <v>143</v>
      </c>
      <c r="Q15" s="1" t="s">
        <v>144</v>
      </c>
      <c r="R15" s="1" t="s">
        <v>216</v>
      </c>
      <c r="S15" s="1" t="s">
        <v>146</v>
      </c>
      <c r="T15" s="1" t="s">
        <v>147</v>
      </c>
      <c r="U15" s="1" t="s">
        <v>148</v>
      </c>
      <c r="V15" s="1" t="s">
        <v>149</v>
      </c>
    </row>
    <row r="16" s="1" customFormat="1" spans="1:22">
      <c r="A16" s="3">
        <v>999229427296747</v>
      </c>
      <c r="B16" s="1" t="s">
        <v>217</v>
      </c>
      <c r="C16" s="1" t="s">
        <v>218</v>
      </c>
      <c r="D16" s="1" t="s">
        <v>170</v>
      </c>
      <c r="E16" s="1" t="s">
        <v>219</v>
      </c>
      <c r="F16" s="1" t="s">
        <v>160</v>
      </c>
      <c r="G16" s="1" t="s">
        <v>137</v>
      </c>
      <c r="H16" s="1" t="s">
        <v>138</v>
      </c>
      <c r="I16" s="1" t="s">
        <v>215</v>
      </c>
      <c r="J16" s="1" t="s">
        <v>140</v>
      </c>
      <c r="K16" s="1" t="s">
        <v>215</v>
      </c>
      <c r="L16" s="1" t="s">
        <v>215</v>
      </c>
      <c r="M16" s="1" t="s">
        <v>141</v>
      </c>
      <c r="N16" s="1" t="s">
        <v>141</v>
      </c>
      <c r="O16" s="1" t="s">
        <v>142</v>
      </c>
      <c r="P16" s="1" t="s">
        <v>143</v>
      </c>
      <c r="Q16" s="1" t="s">
        <v>144</v>
      </c>
      <c r="R16" s="1" t="s">
        <v>220</v>
      </c>
      <c r="S16" s="1" t="s">
        <v>146</v>
      </c>
      <c r="T16" s="1" t="s">
        <v>147</v>
      </c>
      <c r="U16" s="1" t="s">
        <v>148</v>
      </c>
      <c r="V16" s="1" t="s">
        <v>149</v>
      </c>
    </row>
    <row r="17" s="1" customFormat="1" spans="1:22">
      <c r="A17" s="3">
        <v>999229387113411</v>
      </c>
      <c r="B17" s="1" t="s">
        <v>221</v>
      </c>
      <c r="C17" s="1" t="s">
        <v>222</v>
      </c>
      <c r="D17" s="1" t="s">
        <v>158</v>
      </c>
      <c r="E17" s="1" t="s">
        <v>223</v>
      </c>
      <c r="F17" s="1" t="s">
        <v>154</v>
      </c>
      <c r="G17" s="1" t="s">
        <v>137</v>
      </c>
      <c r="H17" s="1" t="s">
        <v>138</v>
      </c>
      <c r="I17" s="1" t="s">
        <v>224</v>
      </c>
      <c r="J17" s="1" t="s">
        <v>140</v>
      </c>
      <c r="K17" s="1" t="s">
        <v>224</v>
      </c>
      <c r="L17" s="1" t="s">
        <v>224</v>
      </c>
      <c r="M17" s="1" t="s">
        <v>141</v>
      </c>
      <c r="N17" s="1" t="s">
        <v>141</v>
      </c>
      <c r="O17" s="1" t="s">
        <v>142</v>
      </c>
      <c r="P17" s="1" t="s">
        <v>143</v>
      </c>
      <c r="Q17" s="1" t="s">
        <v>144</v>
      </c>
      <c r="R17" s="1" t="s">
        <v>225</v>
      </c>
      <c r="S17" s="1" t="s">
        <v>146</v>
      </c>
      <c r="T17" s="1" t="s">
        <v>147</v>
      </c>
      <c r="U17" s="1" t="s">
        <v>148</v>
      </c>
      <c r="V17" s="1" t="s">
        <v>149</v>
      </c>
    </row>
    <row r="18" s="1" customFormat="1" spans="1:22">
      <c r="A18" s="3">
        <v>999229307461348</v>
      </c>
      <c r="B18" s="1" t="s">
        <v>226</v>
      </c>
      <c r="C18" s="1" t="s">
        <v>227</v>
      </c>
      <c r="D18" s="1" t="s">
        <v>158</v>
      </c>
      <c r="E18" s="1" t="s">
        <v>228</v>
      </c>
      <c r="F18" s="1" t="s">
        <v>136</v>
      </c>
      <c r="G18" s="1" t="s">
        <v>137</v>
      </c>
      <c r="H18" s="1" t="s">
        <v>138</v>
      </c>
      <c r="I18" s="1" t="s">
        <v>229</v>
      </c>
      <c r="J18" s="1" t="s">
        <v>140</v>
      </c>
      <c r="K18" s="1" t="s">
        <v>229</v>
      </c>
      <c r="L18" s="1" t="s">
        <v>229</v>
      </c>
      <c r="M18" s="1" t="s">
        <v>141</v>
      </c>
      <c r="N18" s="1" t="s">
        <v>141</v>
      </c>
      <c r="O18" s="1" t="s">
        <v>142</v>
      </c>
      <c r="P18" s="1" t="s">
        <v>143</v>
      </c>
      <c r="Q18" s="1" t="s">
        <v>144</v>
      </c>
      <c r="R18" s="1" t="s">
        <v>230</v>
      </c>
      <c r="S18" s="1" t="s">
        <v>146</v>
      </c>
      <c r="T18" s="1" t="s">
        <v>147</v>
      </c>
      <c r="U18" s="1" t="s">
        <v>148</v>
      </c>
      <c r="V18" s="1" t="s">
        <v>149</v>
      </c>
    </row>
    <row r="19" s="1" customFormat="1" spans="1:22">
      <c r="A19" s="3">
        <v>999229294808057</v>
      </c>
      <c r="B19" s="1" t="s">
        <v>231</v>
      </c>
      <c r="C19" s="1" t="s">
        <v>232</v>
      </c>
      <c r="D19" s="1" t="s">
        <v>158</v>
      </c>
      <c r="E19" s="1" t="s">
        <v>233</v>
      </c>
      <c r="F19" s="1" t="s">
        <v>160</v>
      </c>
      <c r="G19" s="1" t="s">
        <v>137</v>
      </c>
      <c r="H19" s="1" t="s">
        <v>138</v>
      </c>
      <c r="I19" s="1" t="s">
        <v>234</v>
      </c>
      <c r="J19" s="1" t="s">
        <v>140</v>
      </c>
      <c r="K19" s="1" t="s">
        <v>234</v>
      </c>
      <c r="L19" s="1" t="s">
        <v>234</v>
      </c>
      <c r="M19" s="1" t="s">
        <v>141</v>
      </c>
      <c r="N19" s="1" t="s">
        <v>141</v>
      </c>
      <c r="O19" s="1" t="s">
        <v>142</v>
      </c>
      <c r="P19" s="1" t="s">
        <v>143</v>
      </c>
      <c r="Q19" s="1" t="s">
        <v>144</v>
      </c>
      <c r="R19" s="1" t="s">
        <v>235</v>
      </c>
      <c r="S19" s="1" t="s">
        <v>146</v>
      </c>
      <c r="T19" s="1" t="s">
        <v>147</v>
      </c>
      <c r="U19" s="1" t="s">
        <v>148</v>
      </c>
      <c r="V19" s="1" t="s">
        <v>149</v>
      </c>
    </row>
    <row r="20" s="1" customFormat="1" spans="1:22">
      <c r="A20" s="3">
        <v>999229279024117</v>
      </c>
      <c r="B20" s="1" t="s">
        <v>236</v>
      </c>
      <c r="C20" s="1" t="s">
        <v>237</v>
      </c>
      <c r="D20" s="1" t="s">
        <v>158</v>
      </c>
      <c r="E20" s="1" t="s">
        <v>238</v>
      </c>
      <c r="F20" s="1" t="s">
        <v>239</v>
      </c>
      <c r="G20" s="1" t="s">
        <v>137</v>
      </c>
      <c r="H20" s="1" t="s">
        <v>138</v>
      </c>
      <c r="I20" s="1" t="s">
        <v>240</v>
      </c>
      <c r="J20" s="1" t="s">
        <v>140</v>
      </c>
      <c r="K20" s="1" t="s">
        <v>240</v>
      </c>
      <c r="L20" s="1" t="s">
        <v>240</v>
      </c>
      <c r="M20" s="1" t="s">
        <v>141</v>
      </c>
      <c r="N20" s="1" t="s">
        <v>141</v>
      </c>
      <c r="O20" s="1" t="s">
        <v>142</v>
      </c>
      <c r="P20" s="1" t="s">
        <v>143</v>
      </c>
      <c r="Q20" s="1" t="s">
        <v>144</v>
      </c>
      <c r="R20" s="1" t="s">
        <v>241</v>
      </c>
      <c r="S20" s="1" t="s">
        <v>146</v>
      </c>
      <c r="T20" s="1" t="s">
        <v>147</v>
      </c>
      <c r="U20" s="1" t="s">
        <v>148</v>
      </c>
      <c r="V20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2024-02-17T01:16:55Z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8A57257D32334DF7B931798F0755BB16_12</vt:lpwstr>
  </property>
</Properties>
</file>