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<sst xmlns="http://schemas.openxmlformats.org/spreadsheetml/2006/main" count="133" uniqueCount="98">
  <si>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</si>
  <si>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</si>
  <si>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</si>
  <si>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</si>
  <si>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</si>
  <si>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</si>
  <si>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</si>
  <si>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</si>
  <si>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</si>
  <si>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</si>
  <si>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</si>
  <si>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</si>
  <si>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</si>
  <si>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</si>
  <si>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</si>
  <si>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</si>
  <si>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</si>
  <si>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</si>
  <si>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</si>
  <si>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</si>
  <si>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</si>
  <si>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</si>
  <si>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</si>
  <si>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</si>
  <si>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</si>
  <si>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999228116390202	</t>
  </si>
  <si>
    <t>Ctrip</t>
  </si>
  <si>
    <t>正常</t>
  </si>
  <si>
    <t>[普吉岛]奈哈恩海滩度假村(Naiharn Beach Resort)(48436337)</t>
  </si>
  <si>
    <t>豪华房&lt;2人入住&gt;</t>
  </si>
  <si>
    <t>USD</t>
  </si>
  <si>
    <t>GENG/QI,GENG/SINIAN,GAO/YAN,LI/YUEHUA,GENG/XINGLIANG,ZHANG/YUPING</t>
  </si>
  <si>
    <t>CA5326240217USD</t>
  </si>
  <si>
    <t>未提现</t>
  </si>
  <si>
    <t>携程开票</t>
  </si>
  <si>
    <t xml:space="preserve">4130174	</t>
  </si>
  <si>
    <t xml:space="preserve">	</t>
  </si>
  <si>
    <t>取消</t>
  </si>
  <si>
    <t xml:space="preserve">999224841057654	</t>
  </si>
  <si>
    <t>[乔治市]槟城乔治敦图恩酒店(Tune Hotel Georgetown Penang)(39035338)</t>
  </si>
  <si>
    <t>大床房（无窗）1&lt;2人入住&gt;&lt;不退款&gt;</t>
  </si>
  <si>
    <t>HE/SHENHUA</t>
  </si>
  <si>
    <t>CA5326240218USD</t>
  </si>
  <si>
    <t xml:space="preserve">3522207	</t>
  </si>
  <si>
    <t xml:space="preserve">138870	</t>
  </si>
  <si>
    <t>，</t>
  </si>
  <si>
    <t>A240218092353481</t>
  </si>
  <si>
    <t>USD / HKD 当前参考汇率: 7.82177</t>
  </si>
  <si>
    <t>总计： 19.45 USD/
152.13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</si>
  <si>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</si>
  <si>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</si>
  <si>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</si>
  <si>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</si>
  <si>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</si>
  <si>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</si>
  <si>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</si>
  <si>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</si>
  <si>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</si>
  <si>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</si>
  <si>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</si>
  <si>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</si>
  <si>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</si>
  <si>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</si>
  <si>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</si>
  <si>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</si>
  <si>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</si>
  <si>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</si>
  <si>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</si>
  <si>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2023-10-25</t>
  </si>
  <si>
    <t>4130174</t>
  </si>
  <si>
    <t>普吉岛奈函海滩度假酒店</t>
  </si>
  <si>
    <t>GENG QI,GENG SINIAN,GAO YAN,LI YUEHUA,GENG XINGLIANG,ZHANG YUPING</t>
  </si>
  <si>
    <t>2024-02-13</t>
  </si>
  <si>
    <t>2024-02-14</t>
  </si>
  <si>
    <t>退房日周结</t>
  </si>
  <si>
    <t>1454.54</t>
  </si>
  <si>
    <t>198.48</t>
  </si>
  <si>
    <t>0.00</t>
  </si>
  <si>
    <t>-198</t>
  </si>
  <si>
    <t>-1454</t>
  </si>
  <si>
    <t>携程盛景国际直连</t>
  </si>
  <si>
    <t>01.010677</t>
  </si>
  <si>
    <t>2023-10-25 18:10:39</t>
  </si>
  <si>
    <t>否</t>
  </si>
  <si>
    <t>汇智国际旅游发展有限公司</t>
  </si>
  <si>
    <t>直连</t>
  </si>
  <si>
    <t>泰国</t>
  </si>
  <si>
    <t>2023-06-18</t>
  </si>
  <si>
    <t>3522207</t>
  </si>
  <si>
    <t>槟城市途恩酒店</t>
  </si>
  <si>
    <t>HE SHENHUA</t>
  </si>
  <si>
    <t>2024-02-15</t>
  </si>
  <si>
    <t>138.98</t>
  </si>
  <si>
    <t>19.45</t>
  </si>
  <si>
    <t>0</t>
  </si>
  <si>
    <t>2023-06-18 22:35:12</t>
  </si>
  <si>
    <t>直采</t>
  </si>
  <si>
    <t>马来西亚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</si>
</sst>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14</xdr:col>
      <xdr:colOff>447675</xdr:colOff>
      <xdr:row>53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53465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45335</v>
      </c>
      <c r="G2" s="6">
        <v>45336</v>
      </c>
      <c r="H2" s="4">
        <v>3</v>
      </c>
      <c r="I2" s="4">
        <v>1</v>
      </c>
      <c r="J2" s="4">
        <v>3</v>
      </c>
      <c r="K2" s="4" t="s">
        <v>30</v>
      </c>
      <c r="L2" s="4">
        <v>198.48</v>
      </c>
      <c r="M2" s="4">
        <v>198.48</v>
      </c>
      <c r="N2" s="4" t="s">
        <v>31</v>
      </c>
      <c r="O2" s="4" t="s">
        <v>32</v>
      </c>
      <c r="P2" s="4" t="s">
        <v>33</v>
      </c>
      <c r="Q2" s="4">
        <v>0</v>
      </c>
      <c r="R2" s="7">
        <v>45224</v>
      </c>
      <c r="S2" s="6">
        <v>45339</v>
      </c>
      <c r="T2" s="4" t="s">
        <v>34</v>
      </c>
      <c r="U2" s="4">
        <v>198.48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45335</v>
      </c>
      <c r="G3" s="6">
        <v>45336</v>
      </c>
      <c r="H3" s="4">
        <v>3</v>
      </c>
      <c r="I3" s="4">
        <v>1</v>
      </c>
      <c r="J3" s="4">
        <v>3</v>
      </c>
      <c r="K3" s="4" t="s">
        <v>30</v>
      </c>
      <c r="L3" s="4">
        <v>-198.48</v>
      </c>
      <c r="M3" s="4">
        <v>-198.48</v>
      </c>
      <c r="N3" s="4" t="s">
        <v>31</v>
      </c>
      <c r="O3" s="4" t="s">
        <v>32</v>
      </c>
      <c r="P3" s="4" t="s">
        <v>33</v>
      </c>
      <c r="Q3" s="4">
        <v>0</v>
      </c>
      <c r="R3" s="7">
        <v>45224</v>
      </c>
      <c r="S3" s="6">
        <v>45339</v>
      </c>
      <c r="T3" s="4" t="s">
        <v>34</v>
      </c>
      <c r="U3" s="4">
        <v>-198.48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45336</v>
      </c>
      <c r="G4" s="6">
        <v>45337</v>
      </c>
      <c r="H4" s="4">
        <v>1</v>
      </c>
      <c r="I4" s="4">
        <v>1</v>
      </c>
      <c r="J4" s="4">
        <v>1</v>
      </c>
      <c r="K4" s="4" t="s">
        <v>30</v>
      </c>
      <c r="L4" s="4">
        <v>19.45</v>
      </c>
      <c r="M4" s="4">
        <v>19.45</v>
      </c>
      <c r="N4" s="4" t="s">
        <v>41</v>
      </c>
      <c r="O4" s="4" t="s">
        <v>42</v>
      </c>
      <c r="P4" s="4" t="s">
        <v>33</v>
      </c>
      <c r="Q4" s="4">
        <v>0</v>
      </c>
      <c r="R4" s="7">
        <v>45095</v>
      </c>
      <c r="S4" s="6">
        <v>45340</v>
      </c>
      <c r="T4" s="4" t="s">
        <v>34</v>
      </c>
      <c r="U4" s="4">
        <v>19.45</v>
      </c>
      <c r="V4" s="4">
        <v>0</v>
      </c>
      <c r="W4" s="4">
        <v>0</v>
      </c>
      <c r="X4" s="4" t="s">
        <v>43</v>
      </c>
      <c r="Y4" s="4" t="s">
        <v>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A14" sqref="A14:A16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hidden="1" spans="1:9">
      <c r="A2" s="5">
        <v>999228116390202</v>
      </c>
      <c r="B2" s="6">
        <v>45335</v>
      </c>
      <c r="C2" s="6">
        <v>45336</v>
      </c>
      <c r="D2" s="4">
        <v>0</v>
      </c>
      <c r="E2" s="4" t="str">
        <f>VLOOKUP(A2,HOP!A:L,12,0)</f>
        <v>0.00</v>
      </c>
      <c r="F2" s="4" t="str">
        <f>VLOOKUP(A2,HOP!A:C,3,0)</f>
        <v>4130174</v>
      </c>
      <c r="G2" s="4">
        <f>D2-E2</f>
        <v>0</v>
      </c>
      <c r="H2" s="4" t="str">
        <f>$H$1&amp;F2</f>
        <v>，4130174</v>
      </c>
      <c r="I2" s="4" t="str">
        <f>VLOOKUP(A2,HOP!A:U,21,0)</f>
        <v>直连</v>
      </c>
    </row>
    <row r="3" s="4" customFormat="1" spans="1:9">
      <c r="A3" s="5">
        <v>999224841057654</v>
      </c>
      <c r="B3" s="6">
        <v>45336</v>
      </c>
      <c r="C3" s="6">
        <v>45337</v>
      </c>
      <c r="D3" s="4">
        <v>19.45</v>
      </c>
      <c r="E3" s="4" t="str">
        <f>VLOOKUP(A3,HOP!A:L,12,0)</f>
        <v>19.45</v>
      </c>
      <c r="F3" s="4" t="str">
        <f>VLOOKUP(A3,HOP!A:C,3,0)</f>
        <v>3522207</v>
      </c>
      <c r="G3" s="4">
        <f>D3-E3</f>
        <v>0</v>
      </c>
      <c r="H3" s="4" t="str">
        <f>$H$1&amp;F3</f>
        <v>，3522207</v>
      </c>
      <c r="I3" s="4" t="str">
        <f>VLOOKUP(A3,HOP!A:U,21,0)</f>
        <v>直采</v>
      </c>
    </row>
    <row r="5" spans="4:4">
      <c r="D5" s="4">
        <f>SUM(D2:D4)</f>
        <v>19.45</v>
      </c>
    </row>
    <row r="14" spans="1:1">
      <c r="A14" s="4" t="s">
        <v>46</v>
      </c>
    </row>
    <row r="15" spans="1:1">
      <c r="A15" s="4" t="s">
        <v>47</v>
      </c>
    </row>
    <row r="16" spans="1:1">
      <c r="A16" s="4" t="s">
        <v>48</v>
      </c>
    </row>
  </sheetData>
  <autoFilter ref="A1:XFD5">
    <filterColumn colId="3">
      <filters blank="1">
        <filter val="19.4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E10" sqref="E10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  <c r="U1" s="2" t="s">
        <v>66</v>
      </c>
      <c r="V1" s="2" t="s">
        <v>67</v>
      </c>
    </row>
    <row r="2" s="1" customFormat="1" spans="1:22">
      <c r="A2" s="3">
        <v>999228116390202</v>
      </c>
      <c r="B2" s="1" t="s">
        <v>68</v>
      </c>
      <c r="C2" s="1" t="s">
        <v>69</v>
      </c>
      <c r="D2" s="1" t="s">
        <v>70</v>
      </c>
      <c r="E2" s="1" t="s">
        <v>71</v>
      </c>
      <c r="F2" s="1" t="s">
        <v>72</v>
      </c>
      <c r="G2" s="1" t="s">
        <v>73</v>
      </c>
      <c r="H2" s="1" t="s">
        <v>74</v>
      </c>
      <c r="I2" s="1" t="s">
        <v>75</v>
      </c>
      <c r="J2" s="1" t="s">
        <v>30</v>
      </c>
      <c r="K2" s="1" t="s">
        <v>76</v>
      </c>
      <c r="L2" s="1" t="s">
        <v>77</v>
      </c>
      <c r="M2" s="1" t="s">
        <v>78</v>
      </c>
      <c r="N2" s="1" t="s">
        <v>79</v>
      </c>
      <c r="O2" s="1" t="s">
        <v>77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  <c r="U2" s="1" t="s">
        <v>85</v>
      </c>
      <c r="V2" s="1" t="s">
        <v>86</v>
      </c>
    </row>
    <row r="3" s="1" customFormat="1" spans="1:22">
      <c r="A3" s="3">
        <v>999224841057654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73</v>
      </c>
      <c r="G3" s="1" t="s">
        <v>91</v>
      </c>
      <c r="H3" s="1" t="s">
        <v>74</v>
      </c>
      <c r="I3" s="1" t="s">
        <v>92</v>
      </c>
      <c r="J3" s="1" t="s">
        <v>30</v>
      </c>
      <c r="K3" s="1" t="s">
        <v>93</v>
      </c>
      <c r="L3" s="1" t="s">
        <v>93</v>
      </c>
      <c r="M3" s="1" t="s">
        <v>94</v>
      </c>
      <c r="N3" s="1" t="s">
        <v>94</v>
      </c>
      <c r="O3" s="1" t="s">
        <v>77</v>
      </c>
      <c r="P3" s="1" t="s">
        <v>80</v>
      </c>
      <c r="Q3" s="1" t="s">
        <v>81</v>
      </c>
      <c r="R3" s="1" t="s">
        <v>95</v>
      </c>
      <c r="S3" s="1" t="s">
        <v>83</v>
      </c>
      <c r="T3" s="1" t="s">
        <v>84</v>
      </c>
      <c r="U3" s="1" t="s">
        <v>96</v>
      </c>
      <c r="V3" s="1" t="s">
        <v>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2024-02-18T01:26:56Z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FB686DF70E26479187B13D5781C1A2EC_12</vt:lpwstr>
  </property>
</Properties>
</file>