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<sst xmlns="http://schemas.openxmlformats.org/spreadsheetml/2006/main" count="327" uniqueCount="157">
  <si>
    <t>去哪儿网酒店预付对账单</t>
  </si>
  <si>
    <t>供应商名称：</t>
  </si>
  <si>
    <t>港丰国际</t>
  </si>
  <si>
    <t>结算周期：</t>
  </si>
  <si>
    <t>2024-02-05至2024-02-11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</si>
  <si>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</si>
  <si>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</si>
  <si>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</si>
  <si>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</si>
  <si>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</si>
  <si>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</si>
  <si>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</si>
  <si>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</si>
  <si>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</si>
  <si>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</si>
  <si>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</si>
  <si>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</si>
  <si>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</si>
  <si>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</si>
  <si>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</si>
  <si>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¥7,018.00</t>
  </si>
  <si>
    <t>¥1,970.00</t>
  </si>
  <si>
    <t>¥1,419.55</t>
  </si>
  <si>
    <t>¥3,628.45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</si>
  <si>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</si>
  <si>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</si>
  <si>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</si>
  <si>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</si>
  <si>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</si>
  <si>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</si>
  <si>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</si>
  <si>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</si>
  <si>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</si>
  <si>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</si>
  <si>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</si>
  <si>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</si>
  <si>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</si>
  <si>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</si>
  <si>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</si>
  <si>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</si>
  <si>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</si>
  <si>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</si>
  <si>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</si>
  <si>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</si>
  <si>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</si>
  <si>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</si>
  <si>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</si>
  <si>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</si>
  <si>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</si>
  <si>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</si>
  <si>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</si>
  <si>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</si>
  <si>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</si>
  <si>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</si>
  <si>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</si>
  <si>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</si>
  <si>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</si>
  <si>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</si>
  <si>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</si>
  <si>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</si>
  <si>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</si>
  <si>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</si>
  <si>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</si>
  <si>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</si>
  <si>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</si>
  <si>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</si>
  <si>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</si>
  <si>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</si>
  <si>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</si>
  <si>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</si>
  <si>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703617214551</t>
  </si>
  <si>
    <t>4641527</t>
  </si>
  <si>
    <t>酒店预付</t>
  </si>
  <si>
    <t>否</t>
  </si>
  <si>
    <t>普通</t>
  </si>
  <si>
    <t>221942111</t>
  </si>
  <si>
    <t>迪士尼探索家度假酒店</t>
  </si>
  <si>
    <t>1619975</t>
  </si>
  <si>
    <t>WANG/DEWEI</t>
  </si>
  <si>
    <t>2024-01-24</t>
  </si>
  <si>
    <t>2024-02-06</t>
  </si>
  <si>
    <t>2024-02-07</t>
  </si>
  <si>
    <t>¥4,794.00</t>
  </si>
  <si>
    <t>¥1,391.89</t>
  </si>
  <si>
    <t>¥3,402.11</t>
  </si>
  <si>
    <t>Deluxe Room</t>
  </si>
  <si>
    <t>WEBSITE</t>
  </si>
  <si>
    <t>703632508360</t>
  </si>
  <si>
    <t>4703635</t>
  </si>
  <si>
    <t>158574737</t>
  </si>
  <si>
    <t>庄家大酒店</t>
  </si>
  <si>
    <t>ZHOU/QINGYU|WU/LINTAI</t>
  </si>
  <si>
    <t>2024-02-08</t>
  </si>
  <si>
    <t>2024-03-08</t>
  </si>
  <si>
    <t>2024-03-09</t>
  </si>
  <si>
    <t>2024-02-08 15:29:13</t>
  </si>
  <si>
    <t>Superior Twin</t>
  </si>
  <si>
    <t>703634856742</t>
  </si>
  <si>
    <t>4710846</t>
  </si>
  <si>
    <t>179442482</t>
  </si>
  <si>
    <t>西岭城市广场酒店</t>
  </si>
  <si>
    <t>WANG/YURAN</t>
  </si>
  <si>
    <t>2024-02-10</t>
  </si>
  <si>
    <t>2024-02-11</t>
  </si>
  <si>
    <t>¥254.00</t>
  </si>
  <si>
    <t>¥27.66</t>
  </si>
  <si>
    <t>¥226.34</t>
  </si>
  <si>
    <t>Standard Room</t>
  </si>
  <si>
    <t>合计</t>
  </si>
  <si>
    <t/>
  </si>
  <si>
    <t>¥5,048.00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</si>
  <si>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</si>
  <si>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</si>
  <si>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</si>
  <si>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</si>
  <si>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</si>
  <si>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</si>
  <si>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</si>
  <si>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</si>
  <si>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</si>
  <si>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A240220113145481</t>
  </si>
  <si>
    <r>
      <t>总计：</t>
    </r>
    <r>
      <rPr>
        <sz val="10"/>
        <rFont val="Arial"/>
        <charset val="134"/>
      </rPr>
      <t>3628.45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</si>
  <si>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</si>
  <si>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</si>
  <si>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</si>
  <si>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</si>
  <si>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</si>
  <si>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</si>
  <si>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</si>
  <si>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</si>
  <si>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</si>
  <si>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</si>
  <si>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</si>
  <si>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</si>
  <si>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</si>
  <si>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</si>
  <si>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</si>
  <si>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</si>
  <si>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</si>
  <si>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</si>
  <si>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哥打京那巴鲁西岭城市广场酒店</t>
  </si>
  <si>
    <t>WANG YURAN</t>
  </si>
  <si>
    <t>退房日周结</t>
  </si>
  <si>
    <t>226.34</t>
  </si>
  <si>
    <t>RMB</t>
  </si>
  <si>
    <t>0</t>
  </si>
  <si>
    <t>0.00</t>
  </si>
  <si>
    <t>去哪儿直连（港丰）</t>
  </si>
  <si>
    <t>31</t>
  </si>
  <si>
    <t>2024-02-10 21:51:06</t>
  </si>
  <si>
    <t>汇智国际旅游发展有限公司</t>
  </si>
  <si>
    <t>直连</t>
  </si>
  <si>
    <t>马来西亚</t>
  </si>
  <si>
    <t>WANG DEWEI</t>
  </si>
  <si>
    <t>3402.11</t>
  </si>
  <si>
    <t>2024-01-25 14:52:31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</si>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</sst>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2" t="s">
        <v>82</v>
      </c>
      <c r="S2" s="13" t="s">
        <v>19</v>
      </c>
      <c r="T2" s="8"/>
      <c r="U2" s="12" t="s">
        <v>19</v>
      </c>
      <c r="V2" s="12" t="s">
        <v>82</v>
      </c>
      <c r="W2" s="13" t="s">
        <v>83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93</v>
      </c>
      <c r="P3" s="8" t="s">
        <v>94</v>
      </c>
      <c r="Q3" s="8"/>
      <c r="R3" s="12" t="s">
        <v>21</v>
      </c>
      <c r="S3" s="13" t="s">
        <v>21</v>
      </c>
      <c r="T3" s="8" t="s">
        <v>95</v>
      </c>
      <c r="U3" s="12" t="s">
        <v>19</v>
      </c>
      <c r="V3" s="12" t="s">
        <v>19</v>
      </c>
      <c r="W3" s="13" t="s">
        <v>19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99</v>
      </c>
      <c r="H4" s="8" t="s">
        <v>100</v>
      </c>
      <c r="I4" s="8" t="s">
        <v>77</v>
      </c>
      <c r="J4" s="8" t="s">
        <v>2</v>
      </c>
      <c r="K4" s="8" t="s">
        <v>101</v>
      </c>
      <c r="L4" s="8">
        <v>1</v>
      </c>
      <c r="M4" s="8">
        <v>1</v>
      </c>
      <c r="N4" s="8" t="s">
        <v>102</v>
      </c>
      <c r="O4" s="8" t="s">
        <v>102</v>
      </c>
      <c r="P4" s="8" t="s">
        <v>103</v>
      </c>
      <c r="Q4" s="8"/>
      <c r="R4" s="12" t="s">
        <v>104</v>
      </c>
      <c r="S4" s="13" t="s">
        <v>19</v>
      </c>
      <c r="T4" s="8"/>
      <c r="U4" s="12" t="s">
        <v>19</v>
      </c>
      <c r="V4" s="12" t="s">
        <v>104</v>
      </c>
      <c r="W4" s="13" t="s">
        <v>105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customHeight="1" spans="1:32">
      <c r="A5" s="11" t="s">
        <v>108</v>
      </c>
      <c r="B5" s="11"/>
      <c r="C5" s="11" t="s">
        <v>109</v>
      </c>
      <c r="D5" s="11"/>
      <c r="E5" s="11"/>
      <c r="F5" s="11"/>
      <c r="G5" s="11" t="s">
        <v>109</v>
      </c>
      <c r="H5" s="11" t="s">
        <v>109</v>
      </c>
      <c r="I5" s="11" t="s">
        <v>109</v>
      </c>
      <c r="J5" s="11" t="s">
        <v>109</v>
      </c>
      <c r="K5" s="11" t="s">
        <v>109</v>
      </c>
      <c r="L5" s="11" t="s">
        <v>109</v>
      </c>
      <c r="M5" s="11" t="s">
        <v>109</v>
      </c>
      <c r="N5" s="11" t="s">
        <v>109</v>
      </c>
      <c r="O5" s="11" t="s">
        <v>109</v>
      </c>
      <c r="P5" s="11" t="s">
        <v>109</v>
      </c>
      <c r="Q5" s="11"/>
      <c r="R5" s="14" t="s">
        <v>20</v>
      </c>
      <c r="S5" s="14" t="s">
        <v>21</v>
      </c>
      <c r="T5" s="11" t="s">
        <v>109</v>
      </c>
      <c r="U5" s="14"/>
      <c r="V5" s="14" t="s">
        <v>110</v>
      </c>
      <c r="W5" s="14" t="s">
        <v>22</v>
      </c>
      <c r="X5" s="14"/>
      <c r="Y5" s="14"/>
      <c r="Z5" s="14"/>
      <c r="AA5" s="11"/>
      <c r="AB5" s="14"/>
      <c r="AC5" s="11"/>
      <c r="AD5" s="11" t="s">
        <v>109</v>
      </c>
      <c r="AE5" s="11"/>
      <c r="AF5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</v>
      </c>
      <c r="B1" s="4" t="s">
        <v>112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113</v>
      </c>
      <c r="H1" s="4" t="s">
        <v>114</v>
      </c>
      <c r="I1" s="4" t="s">
        <v>13</v>
      </c>
      <c r="J1" s="4" t="s">
        <v>17</v>
      </c>
      <c r="K1" s="4" t="s">
        <v>18</v>
      </c>
      <c r="L1" s="10" t="s">
        <v>115</v>
      </c>
      <c r="M1" s="4" t="s">
        <v>116</v>
      </c>
      <c r="N1" s="4" t="s">
        <v>117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119</v>
      </c>
    </row>
    <row r="2" ht="14.25" customHeight="1" spans="1:9">
      <c r="A2" s="7" t="s">
        <v>70</v>
      </c>
      <c r="B2" s="8" t="s">
        <v>80</v>
      </c>
      <c r="C2" s="8" t="s">
        <v>81</v>
      </c>
      <c r="D2" s="3">
        <v>3402.11</v>
      </c>
      <c r="E2" t="str">
        <f>VLOOKUP(A2,HOP!A:L,12,0)</f>
        <v>3402.11</v>
      </c>
      <c r="F2" t="str">
        <f>VLOOKUP(A2,HOP!A:C,3,0)</f>
        <v>4641527</v>
      </c>
      <c r="G2">
        <f>D2-E2</f>
        <v>0</v>
      </c>
      <c r="H2" t="str">
        <f>$H$1&amp;F2</f>
        <v>，4641527</v>
      </c>
      <c r="I2" t="str">
        <f>VLOOKUP(A2,HOP!A:U,21,0)</f>
        <v>直连</v>
      </c>
    </row>
    <row r="3" ht="14.25" hidden="1" customHeight="1" spans="1:9">
      <c r="A3" s="7" t="s">
        <v>87</v>
      </c>
      <c r="B3" s="8" t="s">
        <v>93</v>
      </c>
      <c r="C3" s="8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7" t="s">
        <v>97</v>
      </c>
      <c r="B4" s="8" t="s">
        <v>102</v>
      </c>
      <c r="C4" s="8" t="s">
        <v>103</v>
      </c>
      <c r="D4" s="3">
        <v>226.34</v>
      </c>
      <c r="E4" t="str">
        <f>VLOOKUP(A4,HOP!A:L,12,0)</f>
        <v>226.34</v>
      </c>
      <c r="F4" t="str">
        <f>VLOOKUP(A4,HOP!A:C,3,0)</f>
        <v>4710846</v>
      </c>
      <c r="G4">
        <f>D4-E4</f>
        <v>0</v>
      </c>
      <c r="H4" t="str">
        <f>$H$1&amp;F4</f>
        <v>，4710846</v>
      </c>
      <c r="I4" t="str">
        <f>VLOOKUP(A4,HOP!A:U,21,0)</f>
        <v>直连</v>
      </c>
    </row>
    <row r="6" spans="4:4">
      <c r="D6" s="3">
        <f>SUM(D2:D5)</f>
        <v>3628.45</v>
      </c>
    </row>
    <row r="9" ht="14.25" spans="4:4">
      <c r="D9" s="9" t="s">
        <v>23</v>
      </c>
    </row>
    <row r="13" spans="1:1">
      <c r="A13" t="s">
        <v>120</v>
      </c>
    </row>
    <row r="14" spans="1:1">
      <c r="A14" s="6" t="s">
        <v>121</v>
      </c>
    </row>
  </sheetData>
  <autoFilter ref="A1:I4">
    <filterColumn colId="3">
      <filters>
        <filter val="3,402.11"/>
        <filter val="226.34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1" t="s">
        <v>97</v>
      </c>
      <c r="B2" s="1" t="s">
        <v>102</v>
      </c>
      <c r="C2" s="1" t="s">
        <v>98</v>
      </c>
      <c r="D2" s="1" t="s">
        <v>140</v>
      </c>
      <c r="E2" s="1" t="s">
        <v>141</v>
      </c>
      <c r="F2" s="1" t="s">
        <v>102</v>
      </c>
      <c r="G2" s="1" t="s">
        <v>103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73</v>
      </c>
      <c r="T2" s="1" t="s">
        <v>150</v>
      </c>
      <c r="U2" s="1" t="s">
        <v>151</v>
      </c>
      <c r="V2" s="1" t="s">
        <v>152</v>
      </c>
    </row>
    <row r="3" s="1" customFormat="1" spans="1:22">
      <c r="A3" s="1" t="s">
        <v>70</v>
      </c>
      <c r="B3" s="1" t="s">
        <v>79</v>
      </c>
      <c r="C3" s="1" t="s">
        <v>71</v>
      </c>
      <c r="D3" s="1" t="s">
        <v>76</v>
      </c>
      <c r="E3" s="1" t="s">
        <v>153</v>
      </c>
      <c r="F3" s="1" t="s">
        <v>80</v>
      </c>
      <c r="G3" s="1" t="s">
        <v>81</v>
      </c>
      <c r="H3" s="1" t="s">
        <v>142</v>
      </c>
      <c r="I3" s="1" t="s">
        <v>154</v>
      </c>
      <c r="J3" s="1" t="s">
        <v>144</v>
      </c>
      <c r="K3" s="1" t="s">
        <v>154</v>
      </c>
      <c r="L3" s="1" t="s">
        <v>154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155</v>
      </c>
      <c r="S3" s="1" t="s">
        <v>73</v>
      </c>
      <c r="T3" s="1" t="s">
        <v>150</v>
      </c>
      <c r="U3" s="1" t="s">
        <v>151</v>
      </c>
      <c r="V3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2024-02-20T03:33:26Z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7B22088FB81B4C58AA212F3386130593_12</vt:lpwstr>
  </property>
</Properties>
</file>