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<sst xmlns="http://schemas.openxmlformats.org/spreadsheetml/2006/main" count="371" uniqueCount="168">
  <si>
    <t>去哪儿网酒店预付对账单</t>
  </si>
  <si>
    <t>供应商名称：</t>
  </si>
  <si>
    <t>港丰国际</t>
  </si>
  <si>
    <t>结算周期：</t>
  </si>
  <si>
    <t>2024-02-12至2024-02-18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</si>
  <si>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</si>
  <si>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</si>
  <si>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</si>
  <si>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</si>
  <si>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</si>
  <si>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</si>
  <si>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</si>
  <si>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</si>
  <si>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</si>
  <si>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</si>
  <si>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</si>
  <si>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</si>
  <si>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</si>
  <si>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</si>
  <si>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</si>
  <si>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¥8,274.00</t>
  </si>
  <si>
    <t>¥835.91</t>
  </si>
  <si>
    <t>¥7,438.09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</si>
  <si>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</si>
  <si>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</si>
  <si>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</si>
  <si>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</si>
  <si>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</si>
  <si>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</si>
  <si>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</si>
  <si>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</si>
  <si>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</si>
  <si>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</si>
  <si>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</si>
  <si>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</si>
  <si>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</si>
  <si>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</si>
  <si>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</si>
  <si>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</si>
  <si>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</si>
  <si>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</si>
  <si>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</si>
  <si>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</si>
  <si>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</si>
  <si>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</si>
  <si>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</si>
  <si>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</si>
  <si>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</si>
  <si>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</si>
  <si>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</si>
  <si>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</si>
  <si>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</si>
  <si>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</si>
  <si>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</si>
  <si>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</si>
  <si>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</si>
  <si>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</si>
  <si>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</si>
  <si>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</si>
  <si>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</si>
  <si>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</si>
  <si>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</si>
  <si>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</si>
  <si>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</si>
  <si>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</si>
  <si>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</si>
  <si>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</si>
  <si>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</si>
  <si>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</si>
  <si>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703592258834</t>
  </si>
  <si>
    <t>4516137</t>
  </si>
  <si>
    <t>酒店预付</t>
  </si>
  <si>
    <t>否</t>
  </si>
  <si>
    <t>普通</t>
  </si>
  <si>
    <t>179441606</t>
  </si>
  <si>
    <t>檳城东家酒店</t>
  </si>
  <si>
    <t>1619975</t>
  </si>
  <si>
    <t>LI/GUANCHENG</t>
  </si>
  <si>
    <t>2023-12-30</t>
  </si>
  <si>
    <t>2024-02-10</t>
  </si>
  <si>
    <t>2024-02-12</t>
  </si>
  <si>
    <t>¥4,716.00</t>
  </si>
  <si>
    <t>¥505.48</t>
  </si>
  <si>
    <t>¥4,210.52</t>
  </si>
  <si>
    <t>Studio Twin Suite (Victory annexe)</t>
  </si>
  <si>
    <t>WEBSITE</t>
  </si>
  <si>
    <t>703632857247</t>
  </si>
  <si>
    <t>4704255</t>
  </si>
  <si>
    <t>221909264</t>
  </si>
  <si>
    <t>澳门皇家金堡酒店</t>
  </si>
  <si>
    <t>YAO/SHAOSAN</t>
  </si>
  <si>
    <t>2024-02-08</t>
  </si>
  <si>
    <t>2024-02-14</t>
  </si>
  <si>
    <t>2024-02-15</t>
  </si>
  <si>
    <t>¥2,639.00</t>
  </si>
  <si>
    <t>¥261.96</t>
  </si>
  <si>
    <t>¥2,377.04</t>
  </si>
  <si>
    <t>Premier Deluxe Twin Room</t>
  </si>
  <si>
    <t>703625952465</t>
  </si>
  <si>
    <t>4675704</t>
  </si>
  <si>
    <t>189919091</t>
  </si>
  <si>
    <t>首尔江南雅乐轩酒店</t>
  </si>
  <si>
    <t>CHU/MENG</t>
  </si>
  <si>
    <t>2024-02-01</t>
  </si>
  <si>
    <t>2024-02-16</t>
  </si>
  <si>
    <t>2024-02-17</t>
  </si>
  <si>
    <t>¥919.00</t>
  </si>
  <si>
    <t>¥68.47</t>
  </si>
  <si>
    <t>¥850.53</t>
  </si>
  <si>
    <t>Aloft Urban King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</si>
  <si>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</si>
  <si>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</si>
  <si>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</si>
  <si>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</si>
  <si>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</si>
  <si>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</si>
  <si>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</si>
  <si>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</si>
  <si>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</si>
  <si>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</si>
  <si>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</si>
  <si>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A240221144125481</t>
  </si>
  <si>
    <t>A240221144147481</t>
  </si>
  <si>
    <r>
      <t>总计：</t>
    </r>
    <r>
      <rPr>
        <sz val="10"/>
        <rFont val="Arial"/>
        <charset val="134"/>
      </rPr>
      <t>7438.09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</si>
  <si>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</si>
  <si>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</si>
  <si>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</si>
  <si>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</si>
  <si>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</si>
  <si>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</si>
  <si>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</si>
  <si>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</si>
  <si>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</si>
  <si>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</si>
  <si>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</si>
  <si>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</si>
  <si>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</si>
  <si>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</si>
  <si>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</si>
  <si>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</si>
  <si>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</si>
  <si>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</si>
  <si>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703592258834,</t>
  </si>
  <si>
    <t>2023-11-20</t>
  </si>
  <si>
    <t>4290696</t>
  </si>
  <si>
    <t>槟城东方大酒店</t>
  </si>
  <si>
    <t>LI GUANCHENG</t>
  </si>
  <si>
    <t>退房日周结</t>
  </si>
  <si>
    <t>0.00</t>
  </si>
  <si>
    <t>RMB</t>
  </si>
  <si>
    <t>0</t>
  </si>
  <si>
    <t>去哪儿直连（港丰）</t>
  </si>
  <si>
    <t>31</t>
  </si>
  <si>
    <t>2024-01-01 12:26:44</t>
  </si>
  <si>
    <t>汇智国际旅游发展有限公司</t>
  </si>
  <si>
    <t>直采</t>
  </si>
  <si>
    <t>马来西亚</t>
  </si>
  <si>
    <t>4210.52</t>
  </si>
  <si>
    <t>2024-01-01 12:26:40</t>
  </si>
  <si>
    <t>CHU MENG</t>
  </si>
  <si>
    <t>850.53</t>
  </si>
  <si>
    <t>2024-02-02 17:08:30</t>
  </si>
  <si>
    <t>韩国</t>
  </si>
  <si>
    <t>YAO SHAOSAN</t>
  </si>
  <si>
    <t>2377.04</t>
  </si>
  <si>
    <t>2024-02-08 18:22:07</t>
  </si>
  <si>
    <t>直连</t>
  </si>
  <si>
    <t>中国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</si>
</sst>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100</v>
      </c>
      <c r="H4" s="7" t="s">
        <v>101</v>
      </c>
      <c r="I4" s="7" t="s">
        <v>76</v>
      </c>
      <c r="J4" s="7" t="s">
        <v>2</v>
      </c>
      <c r="K4" s="7" t="s">
        <v>102</v>
      </c>
      <c r="L4" s="7">
        <v>1</v>
      </c>
      <c r="M4" s="7">
        <v>1</v>
      </c>
      <c r="N4" s="7" t="s">
        <v>103</v>
      </c>
      <c r="O4" s="7" t="s">
        <v>104</v>
      </c>
      <c r="P4" s="7" t="s">
        <v>105</v>
      </c>
      <c r="Q4" s="7"/>
      <c r="R4" s="11" t="s">
        <v>106</v>
      </c>
      <c r="S4" s="12" t="s">
        <v>19</v>
      </c>
      <c r="T4" s="7"/>
      <c r="U4" s="11" t="s">
        <v>19</v>
      </c>
      <c r="V4" s="11" t="s">
        <v>106</v>
      </c>
      <c r="W4" s="12" t="s">
        <v>107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85</v>
      </c>
      <c r="AG4" t="s">
        <v>72</v>
      </c>
      <c r="AH4" t="s">
        <v>19</v>
      </c>
    </row>
    <row r="5" customHeight="1" spans="1:32">
      <c r="A5" s="10" t="s">
        <v>110</v>
      </c>
      <c r="B5" s="10"/>
      <c r="C5" s="10" t="s">
        <v>111</v>
      </c>
      <c r="D5" s="10"/>
      <c r="E5" s="10"/>
      <c r="F5" s="10"/>
      <c r="G5" s="10" t="s">
        <v>111</v>
      </c>
      <c r="H5" s="10" t="s">
        <v>111</v>
      </c>
      <c r="I5" s="10" t="s">
        <v>111</v>
      </c>
      <c r="J5" s="10" t="s">
        <v>111</v>
      </c>
      <c r="K5" s="10" t="s">
        <v>111</v>
      </c>
      <c r="L5" s="10" t="s">
        <v>111</v>
      </c>
      <c r="M5" s="10" t="s">
        <v>111</v>
      </c>
      <c r="N5" s="10" t="s">
        <v>111</v>
      </c>
      <c r="O5" s="10" t="s">
        <v>111</v>
      </c>
      <c r="P5" s="10" t="s">
        <v>111</v>
      </c>
      <c r="Q5" s="10"/>
      <c r="R5" s="13" t="s">
        <v>20</v>
      </c>
      <c r="S5" s="13" t="s">
        <v>19</v>
      </c>
      <c r="T5" s="10" t="s">
        <v>111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111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112</v>
      </c>
      <c r="B1" s="4" t="s">
        <v>113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114</v>
      </c>
      <c r="H1" s="4" t="s">
        <v>115</v>
      </c>
      <c r="I1" s="4" t="s">
        <v>13</v>
      </c>
      <c r="J1" s="4" t="s">
        <v>17</v>
      </c>
      <c r="K1" s="4" t="s">
        <v>18</v>
      </c>
      <c r="L1" s="9" t="s">
        <v>116</v>
      </c>
      <c r="M1" s="4" t="s">
        <v>117</v>
      </c>
      <c r="N1" s="4" t="s">
        <v>118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119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5" sqref="A15:C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120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4210.52</v>
      </c>
      <c r="E2" t="str">
        <f>VLOOKUP(A2,HOP!A:L,12,0)</f>
        <v>4210.52</v>
      </c>
      <c r="F2" t="str">
        <f>VLOOKUP(A2,HOP!A:C,3,0)</f>
        <v>4516137</v>
      </c>
      <c r="G2">
        <f>D2-E2</f>
        <v>0</v>
      </c>
      <c r="H2" t="str">
        <f>$H$1&amp;F2</f>
        <v>，4516137</v>
      </c>
      <c r="I2" t="str">
        <f>VLOOKUP(A2,HOP!A:U,21,0)</f>
        <v>直采</v>
      </c>
    </row>
    <row r="3" ht="14.25" customHeight="1" spans="1:9">
      <c r="A3" s="6" t="s">
        <v>86</v>
      </c>
      <c r="B3" s="7" t="s">
        <v>92</v>
      </c>
      <c r="C3" s="7" t="s">
        <v>93</v>
      </c>
      <c r="D3" s="3">
        <v>2377.04</v>
      </c>
      <c r="E3" t="str">
        <f>VLOOKUP(A3,HOP!A:L,12,0)</f>
        <v>2377.04</v>
      </c>
      <c r="F3" t="str">
        <f>VLOOKUP(A3,HOP!A:C,3,0)</f>
        <v>4704255</v>
      </c>
      <c r="G3">
        <f>D3-E3</f>
        <v>0</v>
      </c>
      <c r="H3" t="str">
        <f>$H$1&amp;F3</f>
        <v>，4704255</v>
      </c>
      <c r="I3" t="str">
        <f>VLOOKUP(A3,HOP!A:U,21,0)</f>
        <v>直连</v>
      </c>
    </row>
    <row r="4" ht="14.25" customHeight="1" spans="1:9">
      <c r="A4" s="6" t="s">
        <v>98</v>
      </c>
      <c r="B4" s="7" t="s">
        <v>104</v>
      </c>
      <c r="C4" s="7" t="s">
        <v>105</v>
      </c>
      <c r="D4" s="3">
        <v>850.53</v>
      </c>
      <c r="E4" t="str">
        <f>VLOOKUP(A4,HOP!A:L,12,0)</f>
        <v>850.53</v>
      </c>
      <c r="F4" t="str">
        <f>VLOOKUP(A4,HOP!A:C,3,0)</f>
        <v>4675704</v>
      </c>
      <c r="G4">
        <f>D4-E4</f>
        <v>0</v>
      </c>
      <c r="H4" t="str">
        <f>$H$1&amp;F4</f>
        <v>，4675704</v>
      </c>
      <c r="I4" t="str">
        <f>VLOOKUP(A4,HOP!A:U,21,0)</f>
        <v>直采</v>
      </c>
    </row>
    <row r="6" spans="4:4">
      <c r="D6" s="3">
        <f>SUM(D2:D5)</f>
        <v>7438.09</v>
      </c>
    </row>
    <row r="11" ht="14.25" spans="4:4">
      <c r="D11" s="8" t="s">
        <v>22</v>
      </c>
    </row>
    <row r="15" spans="1:3">
      <c r="A15" t="s">
        <v>121</v>
      </c>
      <c r="C15">
        <v>5061.05</v>
      </c>
    </row>
    <row r="16" spans="1:3">
      <c r="A16" t="s">
        <v>122</v>
      </c>
      <c r="C16">
        <v>2377.04</v>
      </c>
    </row>
    <row r="17" spans="1:3">
      <c r="A17" s="5" t="s">
        <v>123</v>
      </c>
      <c r="C17">
        <f>SUM(C15:C16)</f>
        <v>7438.09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D1" sqref="D$1:D$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124</v>
      </c>
      <c r="B1" s="2" t="s">
        <v>125</v>
      </c>
      <c r="C1" s="2" t="s">
        <v>126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127</v>
      </c>
      <c r="I1" s="2" t="s">
        <v>128</v>
      </c>
      <c r="J1" s="2" t="s">
        <v>129</v>
      </c>
      <c r="K1" s="2" t="s">
        <v>130</v>
      </c>
      <c r="L1" s="2" t="s">
        <v>131</v>
      </c>
      <c r="M1" s="2" t="s">
        <v>132</v>
      </c>
      <c r="N1" s="2" t="s">
        <v>133</v>
      </c>
      <c r="O1" s="2" t="s">
        <v>134</v>
      </c>
      <c r="P1" s="2" t="s">
        <v>135</v>
      </c>
      <c r="Q1" s="2" t="s">
        <v>136</v>
      </c>
      <c r="R1" s="2" t="s">
        <v>137</v>
      </c>
      <c r="S1" s="2" t="s">
        <v>138</v>
      </c>
      <c r="T1" s="2" t="s">
        <v>139</v>
      </c>
      <c r="U1" s="2" t="s">
        <v>140</v>
      </c>
      <c r="V1" s="2" t="s">
        <v>141</v>
      </c>
    </row>
    <row r="2" s="1" customFormat="1" spans="1:22">
      <c r="A2" s="1" t="s">
        <v>142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79</v>
      </c>
      <c r="G2" s="1" t="s">
        <v>80</v>
      </c>
      <c r="H2" s="1" t="s">
        <v>147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148</v>
      </c>
      <c r="P2" s="1" t="s">
        <v>151</v>
      </c>
      <c r="Q2" s="1" t="s">
        <v>152</v>
      </c>
      <c r="R2" s="1" t="s">
        <v>153</v>
      </c>
      <c r="S2" s="1" t="s">
        <v>72</v>
      </c>
      <c r="T2" s="1" t="s">
        <v>154</v>
      </c>
      <c r="U2" s="1" t="s">
        <v>155</v>
      </c>
      <c r="V2" s="1" t="s">
        <v>156</v>
      </c>
    </row>
    <row r="3" s="1" customFormat="1" spans="1:22">
      <c r="A3" s="1" t="s">
        <v>69</v>
      </c>
      <c r="B3" s="1" t="s">
        <v>78</v>
      </c>
      <c r="C3" s="1" t="s">
        <v>70</v>
      </c>
      <c r="D3" s="1" t="s">
        <v>145</v>
      </c>
      <c r="E3" s="1" t="s">
        <v>146</v>
      </c>
      <c r="F3" s="1" t="s">
        <v>79</v>
      </c>
      <c r="G3" s="1" t="s">
        <v>80</v>
      </c>
      <c r="H3" s="1" t="s">
        <v>147</v>
      </c>
      <c r="I3" s="1" t="s">
        <v>157</v>
      </c>
      <c r="J3" s="1" t="s">
        <v>149</v>
      </c>
      <c r="K3" s="1" t="s">
        <v>157</v>
      </c>
      <c r="L3" s="1" t="s">
        <v>157</v>
      </c>
      <c r="M3" s="1" t="s">
        <v>150</v>
      </c>
      <c r="N3" s="1" t="s">
        <v>150</v>
      </c>
      <c r="O3" s="1" t="s">
        <v>148</v>
      </c>
      <c r="P3" s="1" t="s">
        <v>151</v>
      </c>
      <c r="Q3" s="1" t="s">
        <v>152</v>
      </c>
      <c r="R3" s="1" t="s">
        <v>158</v>
      </c>
      <c r="S3" s="1" t="s">
        <v>72</v>
      </c>
      <c r="T3" s="1" t="s">
        <v>154</v>
      </c>
      <c r="U3" s="1" t="s">
        <v>155</v>
      </c>
      <c r="V3" s="1" t="s">
        <v>156</v>
      </c>
    </row>
    <row r="4" s="1" customFormat="1" spans="1:22">
      <c r="A4" s="1" t="s">
        <v>98</v>
      </c>
      <c r="B4" s="1" t="s">
        <v>103</v>
      </c>
      <c r="C4" s="1" t="s">
        <v>99</v>
      </c>
      <c r="D4" s="1" t="s">
        <v>101</v>
      </c>
      <c r="E4" s="1" t="s">
        <v>159</v>
      </c>
      <c r="F4" s="1" t="s">
        <v>104</v>
      </c>
      <c r="G4" s="1" t="s">
        <v>105</v>
      </c>
      <c r="H4" s="1" t="s">
        <v>147</v>
      </c>
      <c r="I4" s="1" t="s">
        <v>160</v>
      </c>
      <c r="J4" s="1" t="s">
        <v>149</v>
      </c>
      <c r="K4" s="1" t="s">
        <v>160</v>
      </c>
      <c r="L4" s="1" t="s">
        <v>160</v>
      </c>
      <c r="M4" s="1" t="s">
        <v>150</v>
      </c>
      <c r="N4" s="1" t="s">
        <v>150</v>
      </c>
      <c r="O4" s="1" t="s">
        <v>148</v>
      </c>
      <c r="P4" s="1" t="s">
        <v>151</v>
      </c>
      <c r="Q4" s="1" t="s">
        <v>152</v>
      </c>
      <c r="R4" s="1" t="s">
        <v>161</v>
      </c>
      <c r="S4" s="1" t="s">
        <v>72</v>
      </c>
      <c r="T4" s="1" t="s">
        <v>154</v>
      </c>
      <c r="U4" s="1" t="s">
        <v>155</v>
      </c>
      <c r="V4" s="1" t="s">
        <v>162</v>
      </c>
    </row>
    <row r="5" s="1" customFormat="1" spans="1:22">
      <c r="A5" s="1" t="s">
        <v>86</v>
      </c>
      <c r="B5" s="1" t="s">
        <v>91</v>
      </c>
      <c r="C5" s="1" t="s">
        <v>87</v>
      </c>
      <c r="D5" s="1" t="s">
        <v>89</v>
      </c>
      <c r="E5" s="1" t="s">
        <v>163</v>
      </c>
      <c r="F5" s="1" t="s">
        <v>92</v>
      </c>
      <c r="G5" s="1" t="s">
        <v>93</v>
      </c>
      <c r="H5" s="1" t="s">
        <v>147</v>
      </c>
      <c r="I5" s="1" t="s">
        <v>164</v>
      </c>
      <c r="J5" s="1" t="s">
        <v>149</v>
      </c>
      <c r="K5" s="1" t="s">
        <v>164</v>
      </c>
      <c r="L5" s="1" t="s">
        <v>164</v>
      </c>
      <c r="M5" s="1" t="s">
        <v>150</v>
      </c>
      <c r="N5" s="1" t="s">
        <v>150</v>
      </c>
      <c r="O5" s="1" t="s">
        <v>148</v>
      </c>
      <c r="P5" s="1" t="s">
        <v>151</v>
      </c>
      <c r="Q5" s="1" t="s">
        <v>152</v>
      </c>
      <c r="R5" s="1" t="s">
        <v>165</v>
      </c>
      <c r="S5" s="1" t="s">
        <v>72</v>
      </c>
      <c r="T5" s="1" t="s">
        <v>154</v>
      </c>
      <c r="U5" s="1" t="s">
        <v>166</v>
      </c>
      <c r="V5" s="1" t="s">
        <v>167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2024-02-21T06:42:55Z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DCE3248E4E564C15B209ECA9D4EA2759_12</vt:lpwstr>
  </property>
</Properties>
</file>