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<sst xmlns="http://schemas.openxmlformats.org/spreadsheetml/2006/main" count="655" uniqueCount="232">
  <si>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</si>
  <si>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</si>
  <si>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</si>
  <si>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</si>
  <si>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</si>
  <si>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</si>
  <si>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</si>
  <si>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</si>
  <si>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</si>
  <si>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</si>
  <si>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</si>
  <si>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</si>
  <si>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</si>
  <si>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</si>
  <si>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</si>
  <si>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</si>
  <si>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</si>
  <si>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</si>
  <si>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</si>
  <si>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</si>
  <si>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</si>
  <si>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</si>
  <si>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</si>
  <si>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</si>
  <si>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</si>
  <si>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999229530813335	</t>
  </si>
  <si>
    <t>Ctrip</t>
  </si>
  <si>
    <t>正常</t>
  </si>
  <si>
    <t>[香港]香港都会海逸酒店(Harbour Plaza Metropolis)(5347164)</t>
  </si>
  <si>
    <t>高级房(至少提前7天预订)(至少连住2晚及以上)&lt;双人入住&gt;&lt;内宾&gt;&lt;无早&gt;</t>
  </si>
  <si>
    <t>CNY</t>
  </si>
  <si>
    <t>Pu/Su</t>
  </si>
  <si>
    <t>CA363240219CNY</t>
  </si>
  <si>
    <t>未提现</t>
  </si>
  <si>
    <t>携程开票</t>
  </si>
  <si>
    <t xml:space="preserve">4556059	</t>
  </si>
  <si>
    <t xml:space="preserve">6397207	</t>
  </si>
  <si>
    <t xml:space="preserve">999229589132982	</t>
  </si>
  <si>
    <t>SHAN/LI,ZHENG/HUAIFANG</t>
  </si>
  <si>
    <t xml:space="preserve">4574651	</t>
  </si>
  <si>
    <t xml:space="preserve">6397861	</t>
  </si>
  <si>
    <t xml:space="preserve">999229592389896	</t>
  </si>
  <si>
    <t>LUO/YUTONG,QI/YUPING</t>
  </si>
  <si>
    <t xml:space="preserve">4576341	</t>
  </si>
  <si>
    <t xml:space="preserve">6398071	</t>
  </si>
  <si>
    <t xml:space="preserve">999229742239943	</t>
  </si>
  <si>
    <t>[香港]历山酒店(Hotel Alexandra)(105646626)</t>
  </si>
  <si>
    <t>方块客房 (城市景观)(至少提前5天预订)(至少连住2晚及以上)&lt;双人入住&gt;&lt;内宾&gt;&lt;无早&gt;</t>
  </si>
  <si>
    <t>Ma/Lin</t>
  </si>
  <si>
    <t xml:space="preserve">	</t>
  </si>
  <si>
    <t xml:space="preserve">999229807199185	</t>
  </si>
  <si>
    <t>[香港]香港九龙酒店(The Kowloon Hotel)(9826444)</t>
  </si>
  <si>
    <t>高级房（双人床）(至少提前5天预订)(至少连住2晚及以上)&lt;双人入住&gt;&lt;内宾&gt;&lt;无早&gt;</t>
  </si>
  <si>
    <t>WANG/YAN,DU/YUXI</t>
  </si>
  <si>
    <t xml:space="preserve">4614040	</t>
  </si>
  <si>
    <t xml:space="preserve">999229807261917	</t>
  </si>
  <si>
    <t>Liu/Liang,Ma/Yuping</t>
  </si>
  <si>
    <t xml:space="preserve">4614055	</t>
  </si>
  <si>
    <t xml:space="preserve">999229838855913	</t>
  </si>
  <si>
    <t>ZHANG/TIANQIU</t>
  </si>
  <si>
    <t xml:space="preserve">4625121	</t>
  </si>
  <si>
    <t xml:space="preserve">9146447	</t>
  </si>
  <si>
    <t xml:space="preserve">999229847322304	</t>
  </si>
  <si>
    <t>Li/Yilong,Shao/Tianchen</t>
  </si>
  <si>
    <t xml:space="preserve">4628021	</t>
  </si>
  <si>
    <t xml:space="preserve">999229925547806	</t>
  </si>
  <si>
    <t>[香港]香港九龙海湾酒店(Kowloon Harbourfront Hotel)(25665271)</t>
  </si>
  <si>
    <t>双卧室城景套房(至少提前7天预订)(至少连住2晚及以上)&lt;三人入住&gt;&lt;内宾&gt;&lt;无早&gt;</t>
  </si>
  <si>
    <t>LIU/ZHENG</t>
  </si>
  <si>
    <t xml:space="preserve">4644290	</t>
  </si>
  <si>
    <t>取消</t>
  </si>
  <si>
    <t xml:space="preserve">999229422497807	</t>
  </si>
  <si>
    <t>ZHU/LIANGLIANG</t>
  </si>
  <si>
    <t>CA363240220CNY</t>
  </si>
  <si>
    <t xml:space="preserve">4484871	</t>
  </si>
  <si>
    <t xml:space="preserve">6396324	</t>
  </si>
  <si>
    <t xml:space="preserve">999229423441644	</t>
  </si>
  <si>
    <t>YANG/FANGMING,CHEN/PENG</t>
  </si>
  <si>
    <t xml:space="preserve">4486151	</t>
  </si>
  <si>
    <t xml:space="preserve">6396327	</t>
  </si>
  <si>
    <t xml:space="preserve">999229433103098	</t>
  </si>
  <si>
    <t>陈帅</t>
  </si>
  <si>
    <t xml:space="preserve">4498734	</t>
  </si>
  <si>
    <t xml:space="preserve">6396428	</t>
  </si>
  <si>
    <t xml:space="preserve">999229440442519	</t>
  </si>
  <si>
    <t>TANG/HAO,YAN/WEN</t>
  </si>
  <si>
    <t xml:space="preserve">4508714	</t>
  </si>
  <si>
    <t xml:space="preserve">6397217	</t>
  </si>
  <si>
    <t xml:space="preserve">999229465243575	</t>
  </si>
  <si>
    <t>ZHOU/JINGYU,LIU/JIAYING</t>
  </si>
  <si>
    <t xml:space="preserve">4542276	</t>
  </si>
  <si>
    <t xml:space="preserve">6399156	</t>
  </si>
  <si>
    <t xml:space="preserve">999229529100672	</t>
  </si>
  <si>
    <t>zhao/zheng,wu/Di</t>
  </si>
  <si>
    <t xml:space="preserve">4555455	</t>
  </si>
  <si>
    <t xml:space="preserve">6397959	</t>
  </si>
  <si>
    <t xml:space="preserve">999229819072439	</t>
  </si>
  <si>
    <t>xie/mingkeng,chen/weiwei</t>
  </si>
  <si>
    <t xml:space="preserve">4618807	</t>
  </si>
  <si>
    <t xml:space="preserve">999229819388034	</t>
  </si>
  <si>
    <t>梅花客房 (城市景观)(至少提前5天预订)(至少连住2晚及以上)&lt;双人入住&gt;&lt;内宾&gt;&lt;无早&gt;</t>
  </si>
  <si>
    <t>Yu/SIWEI</t>
  </si>
  <si>
    <t xml:space="preserve">4618972	</t>
  </si>
  <si>
    <t xml:space="preserve">999230142068720	</t>
  </si>
  <si>
    <t>[梅州]梅州昌盛豪生大酒店(45834822)</t>
  </si>
  <si>
    <t>柚见好——非遗双床房&lt;超值特惠&gt;&lt;双人入住&gt;&lt;双早&gt;</t>
  </si>
  <si>
    <t>余松涛</t>
  </si>
  <si>
    <t xml:space="preserve">627543	</t>
  </si>
  <si>
    <t xml:space="preserve">999230147264838	</t>
  </si>
  <si>
    <t>柚见汝——非遗大床房&lt;双人入住&gt;&lt;限量特惠&gt;&lt;单早&gt;</t>
  </si>
  <si>
    <t>余均辉</t>
  </si>
  <si>
    <t xml:space="preserve">627585	</t>
  </si>
  <si>
    <t>，</t>
  </si>
  <si>
    <t>202402041232020020</t>
  </si>
  <si>
    <t>202402041933400069</t>
  </si>
  <si>
    <t>A240220091840481</t>
  </si>
  <si>
    <t>房集：i240220091635  931元</t>
  </si>
  <si>
    <t>CNY / HKD 当前参考汇率: 1.084245907</t>
  </si>
  <si>
    <t>总计： 45641 CNY/
49486.07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</si>
  <si>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</si>
  <si>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</si>
  <si>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</si>
  <si>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</si>
  <si>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</si>
  <si>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</si>
  <si>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</si>
  <si>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</si>
  <si>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</si>
  <si>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</si>
  <si>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</si>
  <si>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</si>
  <si>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</si>
  <si>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</si>
  <si>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</si>
  <si>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</si>
  <si>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</si>
  <si>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</si>
  <si>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</si>
  <si>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2024-01-25</t>
  </si>
  <si>
    <t>4644290</t>
  </si>
  <si>
    <t>香港九龙海湾酒店</t>
  </si>
  <si>
    <t>LIU ZHENG</t>
  </si>
  <si>
    <t>2024-02-02</t>
  </si>
  <si>
    <t>2024-02-04</t>
  </si>
  <si>
    <t>退房日周结</t>
  </si>
  <si>
    <t>2121.00</t>
  </si>
  <si>
    <t>RMB</t>
  </si>
  <si>
    <t>0</t>
  </si>
  <si>
    <t>0.00</t>
  </si>
  <si>
    <t>携程国内直连(DD)</t>
  </si>
  <si>
    <t>01.011249</t>
  </si>
  <si>
    <t>2024-01-25 16:02:29</t>
  </si>
  <si>
    <t>否</t>
  </si>
  <si>
    <t>汇智国际旅游发展有限公司</t>
  </si>
  <si>
    <t>直连</t>
  </si>
  <si>
    <t>中国</t>
  </si>
  <si>
    <t>2024-01-22</t>
  </si>
  <si>
    <t>4628021</t>
  </si>
  <si>
    <t>香港都会海逸酒店</t>
  </si>
  <si>
    <t>Li Yilong,Shao Tianchen</t>
  </si>
  <si>
    <t>2024-02-01</t>
  </si>
  <si>
    <t>2627.00</t>
  </si>
  <si>
    <t>2024-01-22 15:08:26</t>
  </si>
  <si>
    <t>2024-01-21</t>
  </si>
  <si>
    <t>4625121</t>
  </si>
  <si>
    <t>香港九龙酒店</t>
  </si>
  <si>
    <t>ZHANG TIANQIU</t>
  </si>
  <si>
    <t>2879.00</t>
  </si>
  <si>
    <t>2024-01-22 11:49:22</t>
  </si>
  <si>
    <t>2024-01-19</t>
  </si>
  <si>
    <t>4618972</t>
  </si>
  <si>
    <t>历山酒店</t>
  </si>
  <si>
    <t>Yu SIWEI</t>
  </si>
  <si>
    <t>2024-02-03</t>
  </si>
  <si>
    <t>2024-02-05</t>
  </si>
  <si>
    <t>1464.00</t>
  </si>
  <si>
    <t>2024-01-19 22:00:48</t>
  </si>
  <si>
    <t>4618807</t>
  </si>
  <si>
    <t>xie mingkeng,chen weiwei</t>
  </si>
  <si>
    <t>3556.00</t>
  </si>
  <si>
    <t>2024-01-20 17:09:00</t>
  </si>
  <si>
    <t>2024-01-18</t>
  </si>
  <si>
    <t>4614055</t>
  </si>
  <si>
    <t>Liu Liang,Ma Yuping</t>
  </si>
  <si>
    <t>2779.00</t>
  </si>
  <si>
    <t>2024-01-19 11:27:26</t>
  </si>
  <si>
    <t>4614040</t>
  </si>
  <si>
    <t>WANG YAN,DU YUXI</t>
  </si>
  <si>
    <t>2024-01-19 11:30:10</t>
  </si>
  <si>
    <t>2024-01-16</t>
  </si>
  <si>
    <t>4603343</t>
  </si>
  <si>
    <t>6948.00</t>
  </si>
  <si>
    <t>2024-01-16 15:48:13</t>
  </si>
  <si>
    <t>2024-01-10</t>
  </si>
  <si>
    <t>4576341</t>
  </si>
  <si>
    <t>LUO YUTONG,QI YUPING</t>
  </si>
  <si>
    <t>2526.00</t>
  </si>
  <si>
    <t>2024-01-21 14:21:04</t>
  </si>
  <si>
    <t>4574651</t>
  </si>
  <si>
    <t>SHAN LI,ZHENG HUAIFANG</t>
  </si>
  <si>
    <t>2024-01-21 09:36:24</t>
  </si>
  <si>
    <t>2024-01-06</t>
  </si>
  <si>
    <t>4556059</t>
  </si>
  <si>
    <t>Pu Su</t>
  </si>
  <si>
    <t>2493.00</t>
  </si>
  <si>
    <t>2024-01-20 14:46:43</t>
  </si>
  <si>
    <t>4555455</t>
  </si>
  <si>
    <t>zhao zheng,wu Di</t>
  </si>
  <si>
    <t>3184.00</t>
  </si>
  <si>
    <t>2024-01-21 12:06:39</t>
  </si>
  <si>
    <t>2024-01-04</t>
  </si>
  <si>
    <t>4542276</t>
  </si>
  <si>
    <t>ZHOU JINGYU,LIU JIAYING</t>
  </si>
  <si>
    <t>1642.00</t>
  </si>
  <si>
    <t>2024-01-23 08:59:24</t>
  </si>
  <si>
    <t>2023-12-28</t>
  </si>
  <si>
    <t>4508714</t>
  </si>
  <si>
    <t>TANG HAO,YAN WEN</t>
  </si>
  <si>
    <t>1652.00</t>
  </si>
  <si>
    <t>2024-01-20 14:33:11</t>
  </si>
  <si>
    <t>2023-12-26</t>
  </si>
  <si>
    <t>4498734</t>
  </si>
  <si>
    <t>CHEN SHUAI</t>
  </si>
  <si>
    <t>3204.00</t>
  </si>
  <si>
    <t>2024-01-19 16:37:46</t>
  </si>
  <si>
    <t>2023-12-24</t>
  </si>
  <si>
    <t>4486151</t>
  </si>
  <si>
    <t>YANG FANGMING,CHEN PENG</t>
  </si>
  <si>
    <t>2024-01-19 14:55:57</t>
  </si>
  <si>
    <t>4484871</t>
  </si>
  <si>
    <t>ZHU LIANGLIANG</t>
  </si>
  <si>
    <t>2024-01-19 14:51:26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</si>
</sst>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15</xdr:col>
      <xdr:colOff>123825</xdr:colOff>
      <xdr:row>69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172200"/>
          <a:ext cx="10848975" cy="5153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45323</v>
      </c>
      <c r="G2" s="6">
        <v>45326</v>
      </c>
      <c r="H2" s="4">
        <v>1</v>
      </c>
      <c r="I2" s="4">
        <v>3</v>
      </c>
      <c r="J2" s="4">
        <v>3</v>
      </c>
      <c r="K2" s="4" t="s">
        <v>30</v>
      </c>
      <c r="L2" s="4">
        <v>2493</v>
      </c>
      <c r="M2" s="4">
        <v>2493</v>
      </c>
      <c r="N2" s="4" t="s">
        <v>31</v>
      </c>
      <c r="O2" s="4" t="s">
        <v>32</v>
      </c>
      <c r="P2" s="4" t="s">
        <v>33</v>
      </c>
      <c r="Q2" s="4">
        <v>0</v>
      </c>
      <c r="R2" s="8">
        <v>45297.0000115741</v>
      </c>
      <c r="S2" s="6">
        <v>45341</v>
      </c>
      <c r="T2" s="4" t="s">
        <v>34</v>
      </c>
      <c r="U2" s="4">
        <v>2493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45323</v>
      </c>
      <c r="G3" s="6">
        <v>45326</v>
      </c>
      <c r="H3" s="4">
        <v>1</v>
      </c>
      <c r="I3" s="4">
        <v>3</v>
      </c>
      <c r="J3" s="4">
        <v>3</v>
      </c>
      <c r="K3" s="4" t="s">
        <v>30</v>
      </c>
      <c r="L3" s="4">
        <v>2526</v>
      </c>
      <c r="M3" s="4">
        <v>2526</v>
      </c>
      <c r="N3" s="4" t="s">
        <v>38</v>
      </c>
      <c r="O3" s="4" t="s">
        <v>32</v>
      </c>
      <c r="P3" s="4" t="s">
        <v>33</v>
      </c>
      <c r="Q3" s="4">
        <v>0</v>
      </c>
      <c r="R3" s="8">
        <v>45301.0000115741</v>
      </c>
      <c r="S3" s="6">
        <v>45341</v>
      </c>
      <c r="T3" s="4" t="s">
        <v>34</v>
      </c>
      <c r="U3" s="4">
        <v>2526</v>
      </c>
      <c r="V3" s="4">
        <v>0</v>
      </c>
      <c r="W3" s="4">
        <v>0</v>
      </c>
      <c r="X3" s="4" t="s">
        <v>39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45323</v>
      </c>
      <c r="G4" s="6">
        <v>45326</v>
      </c>
      <c r="H4" s="4">
        <v>1</v>
      </c>
      <c r="I4" s="4">
        <v>3</v>
      </c>
      <c r="J4" s="4">
        <v>3</v>
      </c>
      <c r="K4" s="4" t="s">
        <v>30</v>
      </c>
      <c r="L4" s="4">
        <v>2526</v>
      </c>
      <c r="M4" s="4">
        <v>2526</v>
      </c>
      <c r="N4" s="4" t="s">
        <v>42</v>
      </c>
      <c r="O4" s="4" t="s">
        <v>32</v>
      </c>
      <c r="P4" s="4" t="s">
        <v>33</v>
      </c>
      <c r="Q4" s="4">
        <v>0</v>
      </c>
      <c r="R4" s="8">
        <v>45301</v>
      </c>
      <c r="S4" s="6">
        <v>45341</v>
      </c>
      <c r="T4" s="4" t="s">
        <v>34</v>
      </c>
      <c r="U4" s="4">
        <v>2526</v>
      </c>
      <c r="V4" s="4">
        <v>0</v>
      </c>
      <c r="W4" s="4">
        <v>0</v>
      </c>
      <c r="X4" s="4" t="s">
        <v>43</v>
      </c>
      <c r="Y4" s="4" t="s">
        <v>44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45316</v>
      </c>
      <c r="G5" s="6">
        <v>45326</v>
      </c>
      <c r="H5" s="4">
        <v>1</v>
      </c>
      <c r="I5" s="4">
        <v>10</v>
      </c>
      <c r="J5" s="4">
        <v>10</v>
      </c>
      <c r="K5" s="4" t="s">
        <v>30</v>
      </c>
      <c r="L5" s="4">
        <v>6948</v>
      </c>
      <c r="M5" s="4">
        <v>6948</v>
      </c>
      <c r="N5" s="4" t="s">
        <v>48</v>
      </c>
      <c r="O5" s="4" t="s">
        <v>32</v>
      </c>
      <c r="P5" s="4" t="s">
        <v>33</v>
      </c>
      <c r="Q5" s="4">
        <v>0</v>
      </c>
      <c r="R5" s="8">
        <v>45307.0000115741</v>
      </c>
      <c r="S5" s="6">
        <v>45341</v>
      </c>
      <c r="T5" s="4" t="s">
        <v>34</v>
      </c>
      <c r="U5" s="4">
        <v>6948</v>
      </c>
      <c r="V5" s="4">
        <v>0</v>
      </c>
      <c r="W5" s="4">
        <v>0</v>
      </c>
      <c r="X5" s="4" t="s">
        <v>49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45323</v>
      </c>
      <c r="G6" s="6">
        <v>45326</v>
      </c>
      <c r="H6" s="4">
        <v>1</v>
      </c>
      <c r="I6" s="4">
        <v>3</v>
      </c>
      <c r="J6" s="4">
        <v>3</v>
      </c>
      <c r="K6" s="4" t="s">
        <v>30</v>
      </c>
      <c r="L6" s="4">
        <v>2779</v>
      </c>
      <c r="M6" s="4">
        <v>2779</v>
      </c>
      <c r="N6" s="4" t="s">
        <v>53</v>
      </c>
      <c r="O6" s="4" t="s">
        <v>32</v>
      </c>
      <c r="P6" s="4" t="s">
        <v>33</v>
      </c>
      <c r="Q6" s="4">
        <v>0</v>
      </c>
      <c r="R6" s="8">
        <v>45309.0000115741</v>
      </c>
      <c r="S6" s="6">
        <v>45341</v>
      </c>
      <c r="T6" s="4" t="s">
        <v>34</v>
      </c>
      <c r="U6" s="4">
        <v>2779</v>
      </c>
      <c r="V6" s="4">
        <v>0</v>
      </c>
      <c r="W6" s="4">
        <v>0</v>
      </c>
      <c r="X6" s="4" t="s">
        <v>54</v>
      </c>
      <c r="Y6" s="4" t="s">
        <v>49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51</v>
      </c>
      <c r="E7" s="4" t="s">
        <v>52</v>
      </c>
      <c r="F7" s="6">
        <v>45323</v>
      </c>
      <c r="G7" s="6">
        <v>45326</v>
      </c>
      <c r="H7" s="4">
        <v>1</v>
      </c>
      <c r="I7" s="4">
        <v>3</v>
      </c>
      <c r="J7" s="4">
        <v>3</v>
      </c>
      <c r="K7" s="4" t="s">
        <v>30</v>
      </c>
      <c r="L7" s="4">
        <v>2779</v>
      </c>
      <c r="M7" s="4">
        <v>2779</v>
      </c>
      <c r="N7" s="4" t="s">
        <v>56</v>
      </c>
      <c r="O7" s="4" t="s">
        <v>32</v>
      </c>
      <c r="P7" s="4" t="s">
        <v>33</v>
      </c>
      <c r="Q7" s="4">
        <v>0</v>
      </c>
      <c r="R7" s="8">
        <v>45309.0000115741</v>
      </c>
      <c r="S7" s="6">
        <v>45341</v>
      </c>
      <c r="T7" s="4" t="s">
        <v>34</v>
      </c>
      <c r="U7" s="4">
        <v>2779</v>
      </c>
      <c r="V7" s="4">
        <v>0</v>
      </c>
      <c r="W7" s="4">
        <v>0</v>
      </c>
      <c r="X7" s="4" t="s">
        <v>57</v>
      </c>
      <c r="Y7" s="4" t="s">
        <v>49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51</v>
      </c>
      <c r="E8" s="4" t="s">
        <v>52</v>
      </c>
      <c r="F8" s="6">
        <v>45323</v>
      </c>
      <c r="G8" s="6">
        <v>45326</v>
      </c>
      <c r="H8" s="4">
        <v>1</v>
      </c>
      <c r="I8" s="4">
        <v>3</v>
      </c>
      <c r="J8" s="4">
        <v>3</v>
      </c>
      <c r="K8" s="4" t="s">
        <v>30</v>
      </c>
      <c r="L8" s="4">
        <v>2879</v>
      </c>
      <c r="M8" s="4">
        <v>2879</v>
      </c>
      <c r="N8" s="4" t="s">
        <v>59</v>
      </c>
      <c r="O8" s="4" t="s">
        <v>32</v>
      </c>
      <c r="P8" s="4" t="s">
        <v>33</v>
      </c>
      <c r="Q8" s="4">
        <v>0</v>
      </c>
      <c r="R8" s="8">
        <v>45312</v>
      </c>
      <c r="S8" s="6">
        <v>45341</v>
      </c>
      <c r="T8" s="4" t="s">
        <v>34</v>
      </c>
      <c r="U8" s="4">
        <v>2879</v>
      </c>
      <c r="V8" s="4">
        <v>0</v>
      </c>
      <c r="W8" s="4">
        <v>0</v>
      </c>
      <c r="X8" s="4" t="s">
        <v>60</v>
      </c>
      <c r="Y8" s="4" t="s">
        <v>61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28</v>
      </c>
      <c r="E9" s="4" t="s">
        <v>29</v>
      </c>
      <c r="F9" s="6">
        <v>45323</v>
      </c>
      <c r="G9" s="6">
        <v>45326</v>
      </c>
      <c r="H9" s="4">
        <v>1</v>
      </c>
      <c r="I9" s="4">
        <v>3</v>
      </c>
      <c r="J9" s="4">
        <v>3</v>
      </c>
      <c r="K9" s="4" t="s">
        <v>30</v>
      </c>
      <c r="L9" s="4">
        <v>2627</v>
      </c>
      <c r="M9" s="4">
        <v>2627</v>
      </c>
      <c r="N9" s="4" t="s">
        <v>63</v>
      </c>
      <c r="O9" s="4" t="s">
        <v>32</v>
      </c>
      <c r="P9" s="4" t="s">
        <v>33</v>
      </c>
      <c r="Q9" s="4">
        <v>0</v>
      </c>
      <c r="R9" s="8">
        <v>45313</v>
      </c>
      <c r="S9" s="6">
        <v>45341</v>
      </c>
      <c r="T9" s="4" t="s">
        <v>34</v>
      </c>
      <c r="U9" s="4">
        <v>2627</v>
      </c>
      <c r="V9" s="4">
        <v>0</v>
      </c>
      <c r="W9" s="4">
        <v>0</v>
      </c>
      <c r="X9" s="4" t="s">
        <v>64</v>
      </c>
      <c r="Y9" s="4" t="s">
        <v>49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66</v>
      </c>
      <c r="E10" s="4" t="s">
        <v>67</v>
      </c>
      <c r="F10" s="6">
        <v>45324</v>
      </c>
      <c r="G10" s="6">
        <v>45326</v>
      </c>
      <c r="H10" s="4">
        <v>1</v>
      </c>
      <c r="I10" s="4">
        <v>2</v>
      </c>
      <c r="J10" s="4">
        <v>2</v>
      </c>
      <c r="K10" s="4" t="s">
        <v>30</v>
      </c>
      <c r="L10" s="4">
        <v>2121</v>
      </c>
      <c r="M10" s="4">
        <v>2121</v>
      </c>
      <c r="N10" s="4" t="s">
        <v>68</v>
      </c>
      <c r="O10" s="4" t="s">
        <v>32</v>
      </c>
      <c r="P10" s="4" t="s">
        <v>33</v>
      </c>
      <c r="Q10" s="4">
        <v>0</v>
      </c>
      <c r="R10" s="8">
        <v>45316.0000115741</v>
      </c>
      <c r="S10" s="6">
        <v>45341</v>
      </c>
      <c r="T10" s="4" t="s">
        <v>34</v>
      </c>
      <c r="U10" s="4">
        <v>2121</v>
      </c>
      <c r="V10" s="4">
        <v>0</v>
      </c>
      <c r="W10" s="4">
        <v>0</v>
      </c>
      <c r="X10" s="4" t="s">
        <v>69</v>
      </c>
      <c r="Y10" s="4" t="s">
        <v>49</v>
      </c>
    </row>
    <row r="11" s="4" customFormat="1" spans="1:25">
      <c r="A11" s="4" t="s">
        <v>37</v>
      </c>
      <c r="B11" s="4" t="s">
        <v>26</v>
      </c>
      <c r="C11" s="4" t="s">
        <v>70</v>
      </c>
      <c r="D11" s="4" t="s">
        <v>28</v>
      </c>
      <c r="E11" s="4" t="s">
        <v>29</v>
      </c>
      <c r="F11" s="6">
        <v>45323</v>
      </c>
      <c r="G11" s="6">
        <v>45326</v>
      </c>
      <c r="H11" s="4">
        <v>1</v>
      </c>
      <c r="I11" s="4">
        <v>3</v>
      </c>
      <c r="J11" s="4">
        <v>3</v>
      </c>
      <c r="K11" s="4" t="s">
        <v>30</v>
      </c>
      <c r="L11" s="4">
        <v>-2526</v>
      </c>
      <c r="M11" s="4">
        <v>-2526</v>
      </c>
      <c r="N11" s="4" t="s">
        <v>38</v>
      </c>
      <c r="O11" s="4" t="s">
        <v>32</v>
      </c>
      <c r="P11" s="4" t="s">
        <v>33</v>
      </c>
      <c r="Q11" s="4">
        <v>0</v>
      </c>
      <c r="R11" s="8">
        <v>45301.0000115741</v>
      </c>
      <c r="S11" s="6">
        <v>45341</v>
      </c>
      <c r="T11" s="4" t="s">
        <v>34</v>
      </c>
      <c r="U11" s="4">
        <v>-2526</v>
      </c>
      <c r="V11" s="4">
        <v>0</v>
      </c>
      <c r="W11" s="4">
        <v>0</v>
      </c>
      <c r="X11" s="4" t="s">
        <v>39</v>
      </c>
      <c r="Y11" s="4" t="s">
        <v>40</v>
      </c>
    </row>
    <row r="12" s="4" customFormat="1" spans="1:25">
      <c r="A12" s="4" t="s">
        <v>71</v>
      </c>
      <c r="B12" s="4" t="s">
        <v>26</v>
      </c>
      <c r="C12" s="4" t="s">
        <v>27</v>
      </c>
      <c r="D12" s="4" t="s">
        <v>28</v>
      </c>
      <c r="E12" s="4" t="s">
        <v>29</v>
      </c>
      <c r="F12" s="6">
        <v>45323</v>
      </c>
      <c r="G12" s="6">
        <v>45327</v>
      </c>
      <c r="H12" s="4">
        <v>1</v>
      </c>
      <c r="I12" s="4">
        <v>4</v>
      </c>
      <c r="J12" s="4">
        <v>4</v>
      </c>
      <c r="K12" s="4" t="s">
        <v>30</v>
      </c>
      <c r="L12" s="4">
        <v>3204</v>
      </c>
      <c r="M12" s="4">
        <v>3204</v>
      </c>
      <c r="N12" s="4" t="s">
        <v>72</v>
      </c>
      <c r="O12" s="4" t="s">
        <v>73</v>
      </c>
      <c r="P12" s="4" t="s">
        <v>33</v>
      </c>
      <c r="Q12" s="4">
        <v>0</v>
      </c>
      <c r="R12" s="8">
        <v>45284.0000115741</v>
      </c>
      <c r="S12" s="6">
        <v>45342</v>
      </c>
      <c r="T12" s="4" t="s">
        <v>34</v>
      </c>
      <c r="U12" s="4">
        <v>3204</v>
      </c>
      <c r="V12" s="4">
        <v>0</v>
      </c>
      <c r="W12" s="4">
        <v>0</v>
      </c>
      <c r="X12" s="4" t="s">
        <v>74</v>
      </c>
      <c r="Y12" s="4" t="s">
        <v>75</v>
      </c>
    </row>
    <row r="13" s="4" customFormat="1" spans="1:25">
      <c r="A13" s="4" t="s">
        <v>76</v>
      </c>
      <c r="B13" s="4" t="s">
        <v>26</v>
      </c>
      <c r="C13" s="4" t="s">
        <v>27</v>
      </c>
      <c r="D13" s="4" t="s">
        <v>28</v>
      </c>
      <c r="E13" s="4" t="s">
        <v>29</v>
      </c>
      <c r="F13" s="6">
        <v>45325</v>
      </c>
      <c r="G13" s="6">
        <v>45327</v>
      </c>
      <c r="H13" s="4">
        <v>1</v>
      </c>
      <c r="I13" s="4">
        <v>2</v>
      </c>
      <c r="J13" s="4">
        <v>2</v>
      </c>
      <c r="K13" s="4" t="s">
        <v>30</v>
      </c>
      <c r="L13" s="4">
        <v>1652</v>
      </c>
      <c r="M13" s="4">
        <v>1652</v>
      </c>
      <c r="N13" s="4" t="s">
        <v>77</v>
      </c>
      <c r="O13" s="4" t="s">
        <v>73</v>
      </c>
      <c r="P13" s="4" t="s">
        <v>33</v>
      </c>
      <c r="Q13" s="4">
        <v>0</v>
      </c>
      <c r="R13" s="8">
        <v>45284</v>
      </c>
      <c r="S13" s="6">
        <v>45342</v>
      </c>
      <c r="T13" s="4" t="s">
        <v>34</v>
      </c>
      <c r="U13" s="4">
        <v>1652</v>
      </c>
      <c r="V13" s="4">
        <v>0</v>
      </c>
      <c r="W13" s="4">
        <v>0</v>
      </c>
      <c r="X13" s="4" t="s">
        <v>78</v>
      </c>
      <c r="Y13" s="4" t="s">
        <v>79</v>
      </c>
    </row>
    <row r="14" s="4" customFormat="1" spans="1:25">
      <c r="A14" s="4" t="s">
        <v>80</v>
      </c>
      <c r="B14" s="4" t="s">
        <v>26</v>
      </c>
      <c r="C14" s="4" t="s">
        <v>27</v>
      </c>
      <c r="D14" s="4" t="s">
        <v>28</v>
      </c>
      <c r="E14" s="4" t="s">
        <v>29</v>
      </c>
      <c r="F14" s="6">
        <v>45323</v>
      </c>
      <c r="G14" s="6">
        <v>45327</v>
      </c>
      <c r="H14" s="4">
        <v>1</v>
      </c>
      <c r="I14" s="4">
        <v>4</v>
      </c>
      <c r="J14" s="4">
        <v>4</v>
      </c>
      <c r="K14" s="4" t="s">
        <v>30</v>
      </c>
      <c r="L14" s="4">
        <v>3204</v>
      </c>
      <c r="M14" s="4">
        <v>3204</v>
      </c>
      <c r="N14" s="4" t="s">
        <v>81</v>
      </c>
      <c r="O14" s="4" t="s">
        <v>73</v>
      </c>
      <c r="P14" s="4" t="s">
        <v>33</v>
      </c>
      <c r="Q14" s="4">
        <v>0</v>
      </c>
      <c r="R14" s="8">
        <v>45286.0000115741</v>
      </c>
      <c r="S14" s="6">
        <v>45342</v>
      </c>
      <c r="T14" s="4" t="s">
        <v>34</v>
      </c>
      <c r="U14" s="4">
        <v>3204</v>
      </c>
      <c r="V14" s="4">
        <v>0</v>
      </c>
      <c r="W14" s="4">
        <v>0</v>
      </c>
      <c r="X14" s="4" t="s">
        <v>82</v>
      </c>
      <c r="Y14" s="4" t="s">
        <v>83</v>
      </c>
    </row>
    <row r="15" s="4" customFormat="1" spans="1:25">
      <c r="A15" s="4" t="s">
        <v>84</v>
      </c>
      <c r="B15" s="4" t="s">
        <v>26</v>
      </c>
      <c r="C15" s="4" t="s">
        <v>27</v>
      </c>
      <c r="D15" s="4" t="s">
        <v>28</v>
      </c>
      <c r="E15" s="4" t="s">
        <v>29</v>
      </c>
      <c r="F15" s="6">
        <v>45325</v>
      </c>
      <c r="G15" s="6">
        <v>45327</v>
      </c>
      <c r="H15" s="4">
        <v>1</v>
      </c>
      <c r="I15" s="4">
        <v>2</v>
      </c>
      <c r="J15" s="4">
        <v>2</v>
      </c>
      <c r="K15" s="4" t="s">
        <v>30</v>
      </c>
      <c r="L15" s="4">
        <v>1652</v>
      </c>
      <c r="M15" s="4">
        <v>1652</v>
      </c>
      <c r="N15" s="4" t="s">
        <v>85</v>
      </c>
      <c r="O15" s="4" t="s">
        <v>73</v>
      </c>
      <c r="P15" s="4" t="s">
        <v>33</v>
      </c>
      <c r="Q15" s="4">
        <v>0</v>
      </c>
      <c r="R15" s="8">
        <v>45288.0000115741</v>
      </c>
      <c r="S15" s="6">
        <v>45342</v>
      </c>
      <c r="T15" s="4" t="s">
        <v>34</v>
      </c>
      <c r="U15" s="4">
        <v>1652</v>
      </c>
      <c r="V15" s="4">
        <v>0</v>
      </c>
      <c r="W15" s="4">
        <v>0</v>
      </c>
      <c r="X15" s="4" t="s">
        <v>86</v>
      </c>
      <c r="Y15" s="4" t="s">
        <v>87</v>
      </c>
    </row>
    <row r="16" s="4" customFormat="1" spans="1:25">
      <c r="A16" s="4" t="s">
        <v>88</v>
      </c>
      <c r="B16" s="4" t="s">
        <v>26</v>
      </c>
      <c r="C16" s="4" t="s">
        <v>27</v>
      </c>
      <c r="D16" s="4" t="s">
        <v>28</v>
      </c>
      <c r="E16" s="4" t="s">
        <v>29</v>
      </c>
      <c r="F16" s="6">
        <v>45325</v>
      </c>
      <c r="G16" s="6">
        <v>45327</v>
      </c>
      <c r="H16" s="4">
        <v>1</v>
      </c>
      <c r="I16" s="4">
        <v>2</v>
      </c>
      <c r="J16" s="4">
        <v>2</v>
      </c>
      <c r="K16" s="4" t="s">
        <v>30</v>
      </c>
      <c r="L16" s="4">
        <v>1642</v>
      </c>
      <c r="M16" s="4">
        <v>1642</v>
      </c>
      <c r="N16" s="4" t="s">
        <v>89</v>
      </c>
      <c r="O16" s="4" t="s">
        <v>73</v>
      </c>
      <c r="P16" s="4" t="s">
        <v>33</v>
      </c>
      <c r="Q16" s="4">
        <v>0</v>
      </c>
      <c r="R16" s="8">
        <v>45295</v>
      </c>
      <c r="S16" s="6">
        <v>45342</v>
      </c>
      <c r="T16" s="4" t="s">
        <v>34</v>
      </c>
      <c r="U16" s="4">
        <v>1642</v>
      </c>
      <c r="V16" s="4">
        <v>0</v>
      </c>
      <c r="W16" s="4">
        <v>0</v>
      </c>
      <c r="X16" s="4" t="s">
        <v>90</v>
      </c>
      <c r="Y16" s="4" t="s">
        <v>91</v>
      </c>
    </row>
    <row r="17" s="4" customFormat="1" spans="1:25">
      <c r="A17" s="4" t="s">
        <v>92</v>
      </c>
      <c r="B17" s="4" t="s">
        <v>26</v>
      </c>
      <c r="C17" s="4" t="s">
        <v>27</v>
      </c>
      <c r="D17" s="4" t="s">
        <v>28</v>
      </c>
      <c r="E17" s="4" t="s">
        <v>29</v>
      </c>
      <c r="F17" s="6">
        <v>45323</v>
      </c>
      <c r="G17" s="6">
        <v>45327</v>
      </c>
      <c r="H17" s="4">
        <v>1</v>
      </c>
      <c r="I17" s="4">
        <v>4</v>
      </c>
      <c r="J17" s="4">
        <v>4</v>
      </c>
      <c r="K17" s="4" t="s">
        <v>30</v>
      </c>
      <c r="L17" s="4">
        <v>3184</v>
      </c>
      <c r="M17" s="4">
        <v>3184</v>
      </c>
      <c r="N17" s="4" t="s">
        <v>93</v>
      </c>
      <c r="O17" s="4" t="s">
        <v>73</v>
      </c>
      <c r="P17" s="4" t="s">
        <v>33</v>
      </c>
      <c r="Q17" s="4">
        <v>0</v>
      </c>
      <c r="R17" s="8">
        <v>45297</v>
      </c>
      <c r="S17" s="6">
        <v>45342</v>
      </c>
      <c r="T17" s="4" t="s">
        <v>34</v>
      </c>
      <c r="U17" s="4">
        <v>3184</v>
      </c>
      <c r="V17" s="4">
        <v>0</v>
      </c>
      <c r="W17" s="4">
        <v>0</v>
      </c>
      <c r="X17" s="4" t="s">
        <v>94</v>
      </c>
      <c r="Y17" s="4" t="s">
        <v>95</v>
      </c>
    </row>
    <row r="18" s="4" customFormat="1" spans="1:25">
      <c r="A18" s="4" t="s">
        <v>96</v>
      </c>
      <c r="B18" s="4" t="s">
        <v>26</v>
      </c>
      <c r="C18" s="4" t="s">
        <v>27</v>
      </c>
      <c r="D18" s="4" t="s">
        <v>51</v>
      </c>
      <c r="E18" s="4" t="s">
        <v>52</v>
      </c>
      <c r="F18" s="6">
        <v>45323</v>
      </c>
      <c r="G18" s="6">
        <v>45327</v>
      </c>
      <c r="H18" s="4">
        <v>1</v>
      </c>
      <c r="I18" s="4">
        <v>4</v>
      </c>
      <c r="J18" s="4">
        <v>4</v>
      </c>
      <c r="K18" s="4" t="s">
        <v>30</v>
      </c>
      <c r="L18" s="4">
        <v>3556</v>
      </c>
      <c r="M18" s="4">
        <v>3556</v>
      </c>
      <c r="N18" s="4" t="s">
        <v>97</v>
      </c>
      <c r="O18" s="4" t="s">
        <v>73</v>
      </c>
      <c r="P18" s="4" t="s">
        <v>33</v>
      </c>
      <c r="Q18" s="4">
        <v>0</v>
      </c>
      <c r="R18" s="8">
        <v>45310.0000115741</v>
      </c>
      <c r="S18" s="6">
        <v>45342</v>
      </c>
      <c r="T18" s="4" t="s">
        <v>34</v>
      </c>
      <c r="U18" s="4">
        <v>3556</v>
      </c>
      <c r="V18" s="4">
        <v>0</v>
      </c>
      <c r="W18" s="4">
        <v>0</v>
      </c>
      <c r="X18" s="4" t="s">
        <v>98</v>
      </c>
      <c r="Y18" s="4" t="s">
        <v>49</v>
      </c>
    </row>
    <row r="19" s="4" customFormat="1" spans="1:25">
      <c r="A19" s="4" t="s">
        <v>99</v>
      </c>
      <c r="B19" s="4" t="s">
        <v>26</v>
      </c>
      <c r="C19" s="4" t="s">
        <v>27</v>
      </c>
      <c r="D19" s="4" t="s">
        <v>46</v>
      </c>
      <c r="E19" s="4" t="s">
        <v>100</v>
      </c>
      <c r="F19" s="6">
        <v>45325</v>
      </c>
      <c r="G19" s="6">
        <v>45327</v>
      </c>
      <c r="H19" s="4">
        <v>1</v>
      </c>
      <c r="I19" s="4">
        <v>2</v>
      </c>
      <c r="J19" s="4">
        <v>2</v>
      </c>
      <c r="K19" s="4" t="s">
        <v>30</v>
      </c>
      <c r="L19" s="4">
        <v>1464</v>
      </c>
      <c r="M19" s="4">
        <v>1464</v>
      </c>
      <c r="N19" s="4" t="s">
        <v>101</v>
      </c>
      <c r="O19" s="4" t="s">
        <v>73</v>
      </c>
      <c r="P19" s="4" t="s">
        <v>33</v>
      </c>
      <c r="Q19" s="4">
        <v>0</v>
      </c>
      <c r="R19" s="8">
        <v>45310.0000115741</v>
      </c>
      <c r="S19" s="6">
        <v>45342</v>
      </c>
      <c r="T19" s="4" t="s">
        <v>34</v>
      </c>
      <c r="U19" s="4">
        <v>1464</v>
      </c>
      <c r="V19" s="4">
        <v>0</v>
      </c>
      <c r="W19" s="4">
        <v>0</v>
      </c>
      <c r="X19" s="4" t="s">
        <v>102</v>
      </c>
      <c r="Y19" s="4" t="s">
        <v>49</v>
      </c>
    </row>
    <row r="20" s="4" customFormat="1" spans="1:25">
      <c r="A20" s="4" t="s">
        <v>103</v>
      </c>
      <c r="B20" s="4" t="s">
        <v>26</v>
      </c>
      <c r="C20" s="4" t="s">
        <v>27</v>
      </c>
      <c r="D20" s="4" t="s">
        <v>104</v>
      </c>
      <c r="E20" s="4" t="s">
        <v>105</v>
      </c>
      <c r="F20" s="6">
        <v>45326</v>
      </c>
      <c r="G20" s="6">
        <v>45327</v>
      </c>
      <c r="H20" s="4">
        <v>1</v>
      </c>
      <c r="I20" s="4">
        <v>1</v>
      </c>
      <c r="J20" s="4">
        <v>1</v>
      </c>
      <c r="K20" s="4" t="s">
        <v>30</v>
      </c>
      <c r="L20" s="4">
        <v>497</v>
      </c>
      <c r="M20" s="4">
        <v>497</v>
      </c>
      <c r="N20" s="4" t="s">
        <v>106</v>
      </c>
      <c r="O20" s="4" t="s">
        <v>73</v>
      </c>
      <c r="P20" s="4" t="s">
        <v>33</v>
      </c>
      <c r="Q20" s="4">
        <v>0</v>
      </c>
      <c r="R20" s="8">
        <v>45326</v>
      </c>
      <c r="S20" s="6">
        <v>45342</v>
      </c>
      <c r="T20" s="4" t="s">
        <v>34</v>
      </c>
      <c r="U20" s="4">
        <v>497</v>
      </c>
      <c r="V20" s="4">
        <v>0</v>
      </c>
      <c r="W20" s="4">
        <v>0</v>
      </c>
      <c r="X20" s="4" t="s">
        <v>49</v>
      </c>
      <c r="Y20" s="4" t="s">
        <v>107</v>
      </c>
    </row>
    <row r="21" s="4" customFormat="1" spans="1:25">
      <c r="A21" s="4" t="s">
        <v>108</v>
      </c>
      <c r="B21" s="4" t="s">
        <v>26</v>
      </c>
      <c r="C21" s="4" t="s">
        <v>27</v>
      </c>
      <c r="D21" s="4" t="s">
        <v>104</v>
      </c>
      <c r="E21" s="4" t="s">
        <v>109</v>
      </c>
      <c r="F21" s="6">
        <v>45326</v>
      </c>
      <c r="G21" s="6">
        <v>45327</v>
      </c>
      <c r="H21" s="4">
        <v>1</v>
      </c>
      <c r="I21" s="4">
        <v>1</v>
      </c>
      <c r="J21" s="4">
        <v>1</v>
      </c>
      <c r="K21" s="4" t="s">
        <v>30</v>
      </c>
      <c r="L21" s="4">
        <v>434</v>
      </c>
      <c r="M21" s="4">
        <v>434</v>
      </c>
      <c r="N21" s="4" t="s">
        <v>110</v>
      </c>
      <c r="O21" s="4" t="s">
        <v>73</v>
      </c>
      <c r="P21" s="4" t="s">
        <v>33</v>
      </c>
      <c r="Q21" s="4">
        <v>0</v>
      </c>
      <c r="R21" s="8">
        <v>45326.0000115741</v>
      </c>
      <c r="S21" s="6">
        <v>45342</v>
      </c>
      <c r="T21" s="4" t="s">
        <v>34</v>
      </c>
      <c r="U21" s="4">
        <v>434</v>
      </c>
      <c r="V21" s="4">
        <v>0</v>
      </c>
      <c r="W21" s="4">
        <v>0</v>
      </c>
      <c r="X21" s="4" t="s">
        <v>49</v>
      </c>
      <c r="Y21" s="4" t="s">
        <v>111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1"/>
  <sheetViews>
    <sheetView tabSelected="1" workbookViewId="0">
      <selection activeCell="A28" sqref="A28:E31"/>
    </sheetView>
  </sheetViews>
  <sheetFormatPr defaultColWidth="9" defaultRowHeight="13.5"/>
  <cols>
    <col min="1" max="1" width="12.625" style="4"/>
    <col min="2" max="2" width="10.375" style="4"/>
    <col min="3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112</v>
      </c>
    </row>
    <row r="2" s="4" customFormat="1" spans="1:9">
      <c r="A2" s="5">
        <v>999229530813335</v>
      </c>
      <c r="B2" s="6">
        <v>45323</v>
      </c>
      <c r="C2" s="6">
        <v>45326</v>
      </c>
      <c r="D2" s="4">
        <v>2493</v>
      </c>
      <c r="E2" s="4" t="str">
        <f>VLOOKUP(A2,HOP!A:L,12,0)</f>
        <v>2493.00</v>
      </c>
      <c r="F2" s="4" t="str">
        <f>VLOOKUP(A2,HOP!A:C,3,0)</f>
        <v>4556059</v>
      </c>
      <c r="G2" s="4">
        <f>D2-E2</f>
        <v>0</v>
      </c>
      <c r="H2" s="4" t="str">
        <f>$H$1&amp;F2</f>
        <v>，4556059</v>
      </c>
      <c r="I2" s="4" t="str">
        <f>VLOOKUP(A2,HOP!A:U,21,0)</f>
        <v>直连</v>
      </c>
    </row>
    <row r="3" s="4" customFormat="1" hidden="1" spans="1:9">
      <c r="A3" s="5">
        <v>999229589132982</v>
      </c>
      <c r="B3" s="6">
        <v>45323</v>
      </c>
      <c r="C3" s="6">
        <v>45326</v>
      </c>
      <c r="D3" s="4">
        <v>0</v>
      </c>
      <c r="E3" s="4" t="str">
        <f>VLOOKUP(A3,HOP!A:L,12,0)</f>
        <v>2526.00</v>
      </c>
      <c r="F3" s="4" t="str">
        <f>VLOOKUP(A3,HOP!A:C,3,0)</f>
        <v>4574651</v>
      </c>
      <c r="G3" s="4">
        <f t="shared" ref="G3:G20" si="0">D3-E3</f>
        <v>-2526</v>
      </c>
      <c r="H3" s="4" t="str">
        <f t="shared" ref="H3:H20" si="1">$H$1&amp;F3</f>
        <v>，4574651</v>
      </c>
      <c r="I3" s="4" t="str">
        <f>VLOOKUP(A3,HOP!A:U,21,0)</f>
        <v>直连</v>
      </c>
    </row>
    <row r="4" s="4" customFormat="1" spans="1:9">
      <c r="A4" s="5">
        <v>999229592389896</v>
      </c>
      <c r="B4" s="6">
        <v>45323</v>
      </c>
      <c r="C4" s="6">
        <v>45326</v>
      </c>
      <c r="D4" s="4">
        <v>2526</v>
      </c>
      <c r="E4" s="4" t="str">
        <f>VLOOKUP(A4,HOP!A:L,12,0)</f>
        <v>2526.00</v>
      </c>
      <c r="F4" s="4" t="str">
        <f>VLOOKUP(A4,HOP!A:C,3,0)</f>
        <v>4576341</v>
      </c>
      <c r="G4" s="4">
        <f t="shared" si="0"/>
        <v>0</v>
      </c>
      <c r="H4" s="4" t="str">
        <f t="shared" si="1"/>
        <v>，4576341</v>
      </c>
      <c r="I4" s="4" t="str">
        <f>VLOOKUP(A4,HOP!A:U,21,0)</f>
        <v>直连</v>
      </c>
    </row>
    <row r="5" s="4" customFormat="1" spans="1:9">
      <c r="A5" s="5">
        <v>999229742239943</v>
      </c>
      <c r="B5" s="6">
        <v>45316</v>
      </c>
      <c r="C5" s="6">
        <v>45326</v>
      </c>
      <c r="D5" s="4">
        <v>6948</v>
      </c>
      <c r="E5" s="4" t="str">
        <f>VLOOKUP(A5,HOP!A:L,12,0)</f>
        <v>6948.00</v>
      </c>
      <c r="F5" s="4" t="str">
        <f>VLOOKUP(A5,HOP!A:C,3,0)</f>
        <v>4603343</v>
      </c>
      <c r="G5" s="4">
        <f t="shared" si="0"/>
        <v>0</v>
      </c>
      <c r="H5" s="4" t="str">
        <f t="shared" si="1"/>
        <v>，4603343</v>
      </c>
      <c r="I5" s="4" t="str">
        <f>VLOOKUP(A5,HOP!A:U,21,0)</f>
        <v>直连</v>
      </c>
    </row>
    <row r="6" s="4" customFormat="1" spans="1:9">
      <c r="A6" s="5">
        <v>999229807199185</v>
      </c>
      <c r="B6" s="6">
        <v>45323</v>
      </c>
      <c r="C6" s="6">
        <v>45326</v>
      </c>
      <c r="D6" s="4">
        <v>2779</v>
      </c>
      <c r="E6" s="4" t="str">
        <f>VLOOKUP(A6,HOP!A:L,12,0)</f>
        <v>2779.00</v>
      </c>
      <c r="F6" s="4" t="str">
        <f>VLOOKUP(A6,HOP!A:C,3,0)</f>
        <v>4614040</v>
      </c>
      <c r="G6" s="4">
        <f t="shared" si="0"/>
        <v>0</v>
      </c>
      <c r="H6" s="4" t="str">
        <f t="shared" si="1"/>
        <v>，4614040</v>
      </c>
      <c r="I6" s="4" t="str">
        <f>VLOOKUP(A6,HOP!A:U,21,0)</f>
        <v>直连</v>
      </c>
    </row>
    <row r="7" s="4" customFormat="1" spans="1:9">
      <c r="A7" s="5">
        <v>999229807261917</v>
      </c>
      <c r="B7" s="6">
        <v>45323</v>
      </c>
      <c r="C7" s="6">
        <v>45326</v>
      </c>
      <c r="D7" s="4">
        <v>2779</v>
      </c>
      <c r="E7" s="4" t="str">
        <f>VLOOKUP(A7,HOP!A:L,12,0)</f>
        <v>2779.00</v>
      </c>
      <c r="F7" s="4" t="str">
        <f>VLOOKUP(A7,HOP!A:C,3,0)</f>
        <v>4614055</v>
      </c>
      <c r="G7" s="4">
        <f t="shared" si="0"/>
        <v>0</v>
      </c>
      <c r="H7" s="4" t="str">
        <f t="shared" si="1"/>
        <v>，4614055</v>
      </c>
      <c r="I7" s="4" t="str">
        <f>VLOOKUP(A7,HOP!A:U,21,0)</f>
        <v>直连</v>
      </c>
    </row>
    <row r="8" s="4" customFormat="1" spans="1:9">
      <c r="A8" s="5">
        <v>999229838855913</v>
      </c>
      <c r="B8" s="6">
        <v>45323</v>
      </c>
      <c r="C8" s="6">
        <v>45326</v>
      </c>
      <c r="D8" s="4">
        <v>2879</v>
      </c>
      <c r="E8" s="4" t="str">
        <f>VLOOKUP(A8,HOP!A:L,12,0)</f>
        <v>2879.00</v>
      </c>
      <c r="F8" s="4" t="str">
        <f>VLOOKUP(A8,HOP!A:C,3,0)</f>
        <v>4625121</v>
      </c>
      <c r="G8" s="4">
        <f t="shared" si="0"/>
        <v>0</v>
      </c>
      <c r="H8" s="4" t="str">
        <f t="shared" si="1"/>
        <v>，4625121</v>
      </c>
      <c r="I8" s="4" t="str">
        <f>VLOOKUP(A8,HOP!A:U,21,0)</f>
        <v>直连</v>
      </c>
    </row>
    <row r="9" s="4" customFormat="1" spans="1:9">
      <c r="A9" s="5">
        <v>999229847322304</v>
      </c>
      <c r="B9" s="6">
        <v>45323</v>
      </c>
      <c r="C9" s="6">
        <v>45326</v>
      </c>
      <c r="D9" s="4">
        <v>2627</v>
      </c>
      <c r="E9" s="4" t="str">
        <f>VLOOKUP(A9,HOP!A:L,12,0)</f>
        <v>2627.00</v>
      </c>
      <c r="F9" s="4" t="str">
        <f>VLOOKUP(A9,HOP!A:C,3,0)</f>
        <v>4628021</v>
      </c>
      <c r="G9" s="4">
        <f t="shared" si="0"/>
        <v>0</v>
      </c>
      <c r="H9" s="4" t="str">
        <f t="shared" si="1"/>
        <v>，4628021</v>
      </c>
      <c r="I9" s="4" t="str">
        <f>VLOOKUP(A9,HOP!A:U,21,0)</f>
        <v>直连</v>
      </c>
    </row>
    <row r="10" s="4" customFormat="1" spans="1:9">
      <c r="A10" s="5">
        <v>999229925547806</v>
      </c>
      <c r="B10" s="6">
        <v>45324</v>
      </c>
      <c r="C10" s="6">
        <v>45326</v>
      </c>
      <c r="D10" s="4">
        <v>2121</v>
      </c>
      <c r="E10" s="4" t="str">
        <f>VLOOKUP(A10,HOP!A:L,12,0)</f>
        <v>2121.00</v>
      </c>
      <c r="F10" s="4" t="str">
        <f>VLOOKUP(A10,HOP!A:C,3,0)</f>
        <v>4644290</v>
      </c>
      <c r="G10" s="4">
        <f t="shared" si="0"/>
        <v>0</v>
      </c>
      <c r="H10" s="4" t="str">
        <f t="shared" si="1"/>
        <v>，4644290</v>
      </c>
      <c r="I10" s="4" t="str">
        <f>VLOOKUP(A10,HOP!A:U,21,0)</f>
        <v>直连</v>
      </c>
    </row>
    <row r="11" s="4" customFormat="1" spans="1:9">
      <c r="A11" s="5">
        <v>999229422497807</v>
      </c>
      <c r="B11" s="6">
        <v>45323</v>
      </c>
      <c r="C11" s="6">
        <v>45327</v>
      </c>
      <c r="D11" s="4">
        <v>3204</v>
      </c>
      <c r="E11" s="4" t="str">
        <f>VLOOKUP(A11,HOP!A:L,12,0)</f>
        <v>3204.00</v>
      </c>
      <c r="F11" s="4" t="str">
        <f>VLOOKUP(A11,HOP!A:C,3,0)</f>
        <v>4484871</v>
      </c>
      <c r="G11" s="4">
        <f t="shared" si="0"/>
        <v>0</v>
      </c>
      <c r="H11" s="4" t="str">
        <f t="shared" si="1"/>
        <v>，4484871</v>
      </c>
      <c r="I11" s="4" t="str">
        <f>VLOOKUP(A11,HOP!A:U,21,0)</f>
        <v>直连</v>
      </c>
    </row>
    <row r="12" s="4" customFormat="1" spans="1:9">
      <c r="A12" s="5">
        <v>999229423441644</v>
      </c>
      <c r="B12" s="6">
        <v>45325</v>
      </c>
      <c r="C12" s="6">
        <v>45327</v>
      </c>
      <c r="D12" s="4">
        <v>1652</v>
      </c>
      <c r="E12" s="4" t="str">
        <f>VLOOKUP(A12,HOP!A:L,12,0)</f>
        <v>1652.00</v>
      </c>
      <c r="F12" s="4" t="str">
        <f>VLOOKUP(A12,HOP!A:C,3,0)</f>
        <v>4486151</v>
      </c>
      <c r="G12" s="4">
        <f t="shared" si="0"/>
        <v>0</v>
      </c>
      <c r="H12" s="4" t="str">
        <f t="shared" si="1"/>
        <v>，4486151</v>
      </c>
      <c r="I12" s="4" t="str">
        <f>VLOOKUP(A12,HOP!A:U,21,0)</f>
        <v>直连</v>
      </c>
    </row>
    <row r="13" s="4" customFormat="1" spans="1:9">
      <c r="A13" s="5">
        <v>999229433103098</v>
      </c>
      <c r="B13" s="6">
        <v>45323</v>
      </c>
      <c r="C13" s="6">
        <v>45327</v>
      </c>
      <c r="D13" s="4">
        <v>3204</v>
      </c>
      <c r="E13" s="4" t="str">
        <f>VLOOKUP(A13,HOP!A:L,12,0)</f>
        <v>3204.00</v>
      </c>
      <c r="F13" s="4" t="str">
        <f>VLOOKUP(A13,HOP!A:C,3,0)</f>
        <v>4498734</v>
      </c>
      <c r="G13" s="4">
        <f t="shared" si="0"/>
        <v>0</v>
      </c>
      <c r="H13" s="4" t="str">
        <f t="shared" si="1"/>
        <v>，4498734</v>
      </c>
      <c r="I13" s="4" t="str">
        <f>VLOOKUP(A13,HOP!A:U,21,0)</f>
        <v>直连</v>
      </c>
    </row>
    <row r="14" s="4" customFormat="1" spans="1:9">
      <c r="A14" s="5">
        <v>999229440442519</v>
      </c>
      <c r="B14" s="6">
        <v>45325</v>
      </c>
      <c r="C14" s="6">
        <v>45327</v>
      </c>
      <c r="D14" s="4">
        <v>1652</v>
      </c>
      <c r="E14" s="4" t="str">
        <f>VLOOKUP(A14,HOP!A:L,12,0)</f>
        <v>1652.00</v>
      </c>
      <c r="F14" s="4" t="str">
        <f>VLOOKUP(A14,HOP!A:C,3,0)</f>
        <v>4508714</v>
      </c>
      <c r="G14" s="4">
        <f t="shared" si="0"/>
        <v>0</v>
      </c>
      <c r="H14" s="4" t="str">
        <f t="shared" si="1"/>
        <v>，4508714</v>
      </c>
      <c r="I14" s="4" t="str">
        <f>VLOOKUP(A14,HOP!A:U,21,0)</f>
        <v>直连</v>
      </c>
    </row>
    <row r="15" s="4" customFormat="1" spans="1:9">
      <c r="A15" s="5">
        <v>999229465243575</v>
      </c>
      <c r="B15" s="6">
        <v>45325</v>
      </c>
      <c r="C15" s="6">
        <v>45327</v>
      </c>
      <c r="D15" s="4">
        <v>1642</v>
      </c>
      <c r="E15" s="4" t="str">
        <f>VLOOKUP(A15,HOP!A:L,12,0)</f>
        <v>1642.00</v>
      </c>
      <c r="F15" s="4" t="str">
        <f>VLOOKUP(A15,HOP!A:C,3,0)</f>
        <v>4542276</v>
      </c>
      <c r="G15" s="4">
        <f t="shared" si="0"/>
        <v>0</v>
      </c>
      <c r="H15" s="4" t="str">
        <f t="shared" si="1"/>
        <v>，4542276</v>
      </c>
      <c r="I15" s="4" t="str">
        <f>VLOOKUP(A15,HOP!A:U,21,0)</f>
        <v>直连</v>
      </c>
    </row>
    <row r="16" s="4" customFormat="1" spans="1:9">
      <c r="A16" s="5">
        <v>999229529100672</v>
      </c>
      <c r="B16" s="6">
        <v>45323</v>
      </c>
      <c r="C16" s="6">
        <v>45327</v>
      </c>
      <c r="D16" s="4">
        <v>3184</v>
      </c>
      <c r="E16" s="4" t="str">
        <f>VLOOKUP(A16,HOP!A:L,12,0)</f>
        <v>3184.00</v>
      </c>
      <c r="F16" s="4" t="str">
        <f>VLOOKUP(A16,HOP!A:C,3,0)</f>
        <v>4555455</v>
      </c>
      <c r="G16" s="4">
        <f t="shared" si="0"/>
        <v>0</v>
      </c>
      <c r="H16" s="4" t="str">
        <f t="shared" si="1"/>
        <v>，4555455</v>
      </c>
      <c r="I16" s="4" t="str">
        <f>VLOOKUP(A16,HOP!A:U,21,0)</f>
        <v>直连</v>
      </c>
    </row>
    <row r="17" s="4" customFormat="1" spans="1:9">
      <c r="A17" s="5">
        <v>999229819072439</v>
      </c>
      <c r="B17" s="6">
        <v>45323</v>
      </c>
      <c r="C17" s="6">
        <v>45327</v>
      </c>
      <c r="D17" s="4">
        <v>3556</v>
      </c>
      <c r="E17" s="4" t="str">
        <f>VLOOKUP(A17,HOP!A:L,12,0)</f>
        <v>3556.00</v>
      </c>
      <c r="F17" s="4" t="str">
        <f>VLOOKUP(A17,HOP!A:C,3,0)</f>
        <v>4618807</v>
      </c>
      <c r="G17" s="4">
        <f t="shared" si="0"/>
        <v>0</v>
      </c>
      <c r="H17" s="4" t="str">
        <f t="shared" si="1"/>
        <v>，4618807</v>
      </c>
      <c r="I17" s="4" t="str">
        <f>VLOOKUP(A17,HOP!A:U,21,0)</f>
        <v>直连</v>
      </c>
    </row>
    <row r="18" s="4" customFormat="1" spans="1:9">
      <c r="A18" s="5">
        <v>999229819388034</v>
      </c>
      <c r="B18" s="6">
        <v>45325</v>
      </c>
      <c r="C18" s="6">
        <v>45327</v>
      </c>
      <c r="D18" s="4">
        <v>1464</v>
      </c>
      <c r="E18" s="4" t="str">
        <f>VLOOKUP(A18,HOP!A:L,12,0)</f>
        <v>1464.00</v>
      </c>
      <c r="F18" s="4" t="str">
        <f>VLOOKUP(A18,HOP!A:C,3,0)</f>
        <v>4618972</v>
      </c>
      <c r="G18" s="4">
        <f t="shared" si="0"/>
        <v>0</v>
      </c>
      <c r="H18" s="4" t="str">
        <f t="shared" si="1"/>
        <v>，4618972</v>
      </c>
      <c r="I18" s="4" t="str">
        <f>VLOOKUP(A18,HOP!A:U,21,0)</f>
        <v>直连</v>
      </c>
    </row>
    <row r="19" s="4" customFormat="1" hidden="1" spans="1:10">
      <c r="A19" s="5">
        <v>999230142068720</v>
      </c>
      <c r="B19" s="6">
        <v>45326</v>
      </c>
      <c r="C19" s="6">
        <v>45327</v>
      </c>
      <c r="D19" s="4">
        <v>497</v>
      </c>
      <c r="E19" s="7">
        <v>497</v>
      </c>
      <c r="F19" s="9" t="s">
        <v>113</v>
      </c>
      <c r="G19" s="4">
        <f t="shared" si="0"/>
        <v>0</v>
      </c>
      <c r="H19" s="4" t="str">
        <f t="shared" si="1"/>
        <v>，202402041232020020</v>
      </c>
      <c r="I19" s="4" t="e">
        <f>VLOOKUP(A19,HOP!A:U,21,0)</f>
        <v>#N/A</v>
      </c>
      <c r="J19" s="4">
        <v>2.4</v>
      </c>
    </row>
    <row r="20" s="4" customFormat="1" hidden="1" spans="1:10">
      <c r="A20" s="5">
        <v>999230147264838</v>
      </c>
      <c r="B20" s="6">
        <v>45326</v>
      </c>
      <c r="C20" s="6">
        <v>45327</v>
      </c>
      <c r="D20" s="4">
        <v>434</v>
      </c>
      <c r="E20" s="7">
        <v>434</v>
      </c>
      <c r="F20" s="9" t="s">
        <v>114</v>
      </c>
      <c r="G20" s="4">
        <f t="shared" si="0"/>
        <v>0</v>
      </c>
      <c r="H20" s="4" t="str">
        <f t="shared" si="1"/>
        <v>，202402041933400069</v>
      </c>
      <c r="I20" s="4" t="e">
        <f>VLOOKUP(A20,HOP!A:U,21,0)</f>
        <v>#N/A</v>
      </c>
      <c r="J20" s="4">
        <v>2.4</v>
      </c>
    </row>
    <row r="22" spans="4:4">
      <c r="D22" s="4">
        <f>SUM(D2:D21)</f>
        <v>45641</v>
      </c>
    </row>
    <row r="28" spans="1:4">
      <c r="A28" s="4" t="s">
        <v>115</v>
      </c>
      <c r="C28" s="4">
        <v>44710</v>
      </c>
      <c r="D28" s="4">
        <v>48476.64</v>
      </c>
    </row>
    <row r="29" spans="1:4">
      <c r="A29" s="4" t="s">
        <v>116</v>
      </c>
      <c r="C29" s="4">
        <v>931</v>
      </c>
      <c r="D29" s="4">
        <v>1009.43</v>
      </c>
    </row>
    <row r="30" spans="1:4">
      <c r="A30" s="4" t="s">
        <v>117</v>
      </c>
      <c r="C30" s="4">
        <f>SUBTOTAL(9,C28:C29)</f>
        <v>45641</v>
      </c>
      <c r="D30" s="4">
        <f>SUBTOTAL(9,D28:D29)</f>
        <v>49486.07</v>
      </c>
    </row>
    <row r="31" spans="1:1">
      <c r="A31" s="4" t="s">
        <v>118</v>
      </c>
    </row>
  </sheetData>
  <autoFilter ref="A1:XFD22">
    <filterColumn colId="3">
      <filters blank="1">
        <filter val="1652"/>
        <filter val="2493"/>
        <filter val="3556"/>
        <filter val="497"/>
        <filter val="2121"/>
        <filter val="1464"/>
        <filter val="2526"/>
        <filter val="2627"/>
        <filter val="434"/>
        <filter val="2779"/>
        <filter val="2879"/>
        <filter val="45641"/>
        <filter val="1642"/>
        <filter val="3184"/>
        <filter val="3204"/>
        <filter val="6948"/>
      </filters>
    </filterColumn>
    <filterColumn colId="8">
      <filters blank="1"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119</v>
      </c>
      <c r="B1" s="2" t="s">
        <v>120</v>
      </c>
      <c r="C1" s="2" t="s">
        <v>121</v>
      </c>
      <c r="D1" s="2" t="s">
        <v>122</v>
      </c>
      <c r="E1" s="2" t="s">
        <v>13</v>
      </c>
      <c r="F1" s="2" t="s">
        <v>5</v>
      </c>
      <c r="G1" s="2" t="s">
        <v>6</v>
      </c>
      <c r="H1" s="2" t="s">
        <v>123</v>
      </c>
      <c r="I1" s="2" t="s">
        <v>124</v>
      </c>
      <c r="J1" s="2" t="s">
        <v>125</v>
      </c>
      <c r="K1" s="2" t="s">
        <v>126</v>
      </c>
      <c r="L1" s="2" t="s">
        <v>127</v>
      </c>
      <c r="M1" s="2" t="s">
        <v>128</v>
      </c>
      <c r="N1" s="2" t="s">
        <v>129</v>
      </c>
      <c r="O1" s="2" t="s">
        <v>130</v>
      </c>
      <c r="P1" s="2" t="s">
        <v>131</v>
      </c>
      <c r="Q1" s="2" t="s">
        <v>132</v>
      </c>
      <c r="R1" s="2" t="s">
        <v>133</v>
      </c>
      <c r="S1" s="2" t="s">
        <v>134</v>
      </c>
      <c r="T1" s="2" t="s">
        <v>135</v>
      </c>
      <c r="U1" s="2" t="s">
        <v>136</v>
      </c>
      <c r="V1" s="2" t="s">
        <v>137</v>
      </c>
    </row>
    <row r="2" s="1" customFormat="1" spans="1:22">
      <c r="A2" s="3">
        <v>999229925547806</v>
      </c>
      <c r="B2" s="1" t="s">
        <v>138</v>
      </c>
      <c r="C2" s="1" t="s">
        <v>139</v>
      </c>
      <c r="D2" s="1" t="s">
        <v>140</v>
      </c>
      <c r="E2" s="1" t="s">
        <v>141</v>
      </c>
      <c r="F2" s="1" t="s">
        <v>142</v>
      </c>
      <c r="G2" s="1" t="s">
        <v>143</v>
      </c>
      <c r="H2" s="1" t="s">
        <v>144</v>
      </c>
      <c r="I2" s="1" t="s">
        <v>145</v>
      </c>
      <c r="J2" s="1" t="s">
        <v>146</v>
      </c>
      <c r="K2" s="1" t="s">
        <v>145</v>
      </c>
      <c r="L2" s="1" t="s">
        <v>145</v>
      </c>
      <c r="M2" s="1" t="s">
        <v>147</v>
      </c>
      <c r="N2" s="1" t="s">
        <v>147</v>
      </c>
      <c r="O2" s="1" t="s">
        <v>148</v>
      </c>
      <c r="P2" s="1" t="s">
        <v>149</v>
      </c>
      <c r="Q2" s="1" t="s">
        <v>150</v>
      </c>
      <c r="R2" s="1" t="s">
        <v>151</v>
      </c>
      <c r="S2" s="1" t="s">
        <v>152</v>
      </c>
      <c r="T2" s="1" t="s">
        <v>153</v>
      </c>
      <c r="U2" s="1" t="s">
        <v>154</v>
      </c>
      <c r="V2" s="1" t="s">
        <v>155</v>
      </c>
    </row>
    <row r="3" s="1" customFormat="1" spans="1:22">
      <c r="A3" s="3">
        <v>999229847322304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143</v>
      </c>
      <c r="H3" s="1" t="s">
        <v>144</v>
      </c>
      <c r="I3" s="1" t="s">
        <v>161</v>
      </c>
      <c r="J3" s="1" t="s">
        <v>146</v>
      </c>
      <c r="K3" s="1" t="s">
        <v>161</v>
      </c>
      <c r="L3" s="1" t="s">
        <v>161</v>
      </c>
      <c r="M3" s="1" t="s">
        <v>147</v>
      </c>
      <c r="N3" s="1" t="s">
        <v>147</v>
      </c>
      <c r="O3" s="1" t="s">
        <v>148</v>
      </c>
      <c r="P3" s="1" t="s">
        <v>149</v>
      </c>
      <c r="Q3" s="1" t="s">
        <v>150</v>
      </c>
      <c r="R3" s="1" t="s">
        <v>162</v>
      </c>
      <c r="S3" s="1" t="s">
        <v>152</v>
      </c>
      <c r="T3" s="1" t="s">
        <v>153</v>
      </c>
      <c r="U3" s="1" t="s">
        <v>154</v>
      </c>
      <c r="V3" s="1" t="s">
        <v>155</v>
      </c>
    </row>
    <row r="4" s="1" customFormat="1" spans="1:22">
      <c r="A4" s="3">
        <v>999229838855913</v>
      </c>
      <c r="B4" s="1" t="s">
        <v>163</v>
      </c>
      <c r="C4" s="1" t="s">
        <v>164</v>
      </c>
      <c r="D4" s="1" t="s">
        <v>165</v>
      </c>
      <c r="E4" s="1" t="s">
        <v>166</v>
      </c>
      <c r="F4" s="1" t="s">
        <v>160</v>
      </c>
      <c r="G4" s="1" t="s">
        <v>143</v>
      </c>
      <c r="H4" s="1" t="s">
        <v>144</v>
      </c>
      <c r="I4" s="1" t="s">
        <v>167</v>
      </c>
      <c r="J4" s="1" t="s">
        <v>146</v>
      </c>
      <c r="K4" s="1" t="s">
        <v>167</v>
      </c>
      <c r="L4" s="1" t="s">
        <v>167</v>
      </c>
      <c r="M4" s="1" t="s">
        <v>147</v>
      </c>
      <c r="N4" s="1" t="s">
        <v>147</v>
      </c>
      <c r="O4" s="1" t="s">
        <v>148</v>
      </c>
      <c r="P4" s="1" t="s">
        <v>149</v>
      </c>
      <c r="Q4" s="1" t="s">
        <v>150</v>
      </c>
      <c r="R4" s="1" t="s">
        <v>168</v>
      </c>
      <c r="S4" s="1" t="s">
        <v>152</v>
      </c>
      <c r="T4" s="1" t="s">
        <v>153</v>
      </c>
      <c r="U4" s="1" t="s">
        <v>154</v>
      </c>
      <c r="V4" s="1" t="s">
        <v>155</v>
      </c>
    </row>
    <row r="5" s="1" customFormat="1" spans="1:22">
      <c r="A5" s="3">
        <v>999229819388034</v>
      </c>
      <c r="B5" s="1" t="s">
        <v>169</v>
      </c>
      <c r="C5" s="1" t="s">
        <v>170</v>
      </c>
      <c r="D5" s="1" t="s">
        <v>171</v>
      </c>
      <c r="E5" s="1" t="s">
        <v>172</v>
      </c>
      <c r="F5" s="1" t="s">
        <v>173</v>
      </c>
      <c r="G5" s="1" t="s">
        <v>174</v>
      </c>
      <c r="H5" s="1" t="s">
        <v>144</v>
      </c>
      <c r="I5" s="1" t="s">
        <v>175</v>
      </c>
      <c r="J5" s="1" t="s">
        <v>146</v>
      </c>
      <c r="K5" s="1" t="s">
        <v>175</v>
      </c>
      <c r="L5" s="1" t="s">
        <v>175</v>
      </c>
      <c r="M5" s="1" t="s">
        <v>147</v>
      </c>
      <c r="N5" s="1" t="s">
        <v>147</v>
      </c>
      <c r="O5" s="1" t="s">
        <v>148</v>
      </c>
      <c r="P5" s="1" t="s">
        <v>149</v>
      </c>
      <c r="Q5" s="1" t="s">
        <v>150</v>
      </c>
      <c r="R5" s="1" t="s">
        <v>176</v>
      </c>
      <c r="S5" s="1" t="s">
        <v>152</v>
      </c>
      <c r="T5" s="1" t="s">
        <v>153</v>
      </c>
      <c r="U5" s="1" t="s">
        <v>154</v>
      </c>
      <c r="V5" s="1" t="s">
        <v>155</v>
      </c>
    </row>
    <row r="6" s="1" customFormat="1" spans="1:22">
      <c r="A6" s="3">
        <v>999229819072439</v>
      </c>
      <c r="B6" s="1" t="s">
        <v>169</v>
      </c>
      <c r="C6" s="1" t="s">
        <v>177</v>
      </c>
      <c r="D6" s="1" t="s">
        <v>165</v>
      </c>
      <c r="E6" s="1" t="s">
        <v>178</v>
      </c>
      <c r="F6" s="1" t="s">
        <v>160</v>
      </c>
      <c r="G6" s="1" t="s">
        <v>174</v>
      </c>
      <c r="H6" s="1" t="s">
        <v>144</v>
      </c>
      <c r="I6" s="1" t="s">
        <v>179</v>
      </c>
      <c r="J6" s="1" t="s">
        <v>146</v>
      </c>
      <c r="K6" s="1" t="s">
        <v>179</v>
      </c>
      <c r="L6" s="1" t="s">
        <v>179</v>
      </c>
      <c r="M6" s="1" t="s">
        <v>147</v>
      </c>
      <c r="N6" s="1" t="s">
        <v>147</v>
      </c>
      <c r="O6" s="1" t="s">
        <v>148</v>
      </c>
      <c r="P6" s="1" t="s">
        <v>149</v>
      </c>
      <c r="Q6" s="1" t="s">
        <v>150</v>
      </c>
      <c r="R6" s="1" t="s">
        <v>180</v>
      </c>
      <c r="S6" s="1" t="s">
        <v>152</v>
      </c>
      <c r="T6" s="1" t="s">
        <v>153</v>
      </c>
      <c r="U6" s="1" t="s">
        <v>154</v>
      </c>
      <c r="V6" s="1" t="s">
        <v>155</v>
      </c>
    </row>
    <row r="7" s="1" customFormat="1" spans="1:22">
      <c r="A7" s="3">
        <v>999229807261917</v>
      </c>
      <c r="B7" s="1" t="s">
        <v>181</v>
      </c>
      <c r="C7" s="1" t="s">
        <v>182</v>
      </c>
      <c r="D7" s="1" t="s">
        <v>165</v>
      </c>
      <c r="E7" s="1" t="s">
        <v>183</v>
      </c>
      <c r="F7" s="1" t="s">
        <v>160</v>
      </c>
      <c r="G7" s="1" t="s">
        <v>143</v>
      </c>
      <c r="H7" s="1" t="s">
        <v>144</v>
      </c>
      <c r="I7" s="1" t="s">
        <v>184</v>
      </c>
      <c r="J7" s="1" t="s">
        <v>146</v>
      </c>
      <c r="K7" s="1" t="s">
        <v>184</v>
      </c>
      <c r="L7" s="1" t="s">
        <v>184</v>
      </c>
      <c r="M7" s="1" t="s">
        <v>147</v>
      </c>
      <c r="N7" s="1" t="s">
        <v>147</v>
      </c>
      <c r="O7" s="1" t="s">
        <v>148</v>
      </c>
      <c r="P7" s="1" t="s">
        <v>149</v>
      </c>
      <c r="Q7" s="1" t="s">
        <v>150</v>
      </c>
      <c r="R7" s="1" t="s">
        <v>185</v>
      </c>
      <c r="S7" s="1" t="s">
        <v>152</v>
      </c>
      <c r="T7" s="1" t="s">
        <v>153</v>
      </c>
      <c r="U7" s="1" t="s">
        <v>154</v>
      </c>
      <c r="V7" s="1" t="s">
        <v>155</v>
      </c>
    </row>
    <row r="8" s="1" customFormat="1" spans="1:22">
      <c r="A8" s="3">
        <v>999229807199185</v>
      </c>
      <c r="B8" s="1" t="s">
        <v>181</v>
      </c>
      <c r="C8" s="1" t="s">
        <v>186</v>
      </c>
      <c r="D8" s="1" t="s">
        <v>165</v>
      </c>
      <c r="E8" s="1" t="s">
        <v>187</v>
      </c>
      <c r="F8" s="1" t="s">
        <v>160</v>
      </c>
      <c r="G8" s="1" t="s">
        <v>143</v>
      </c>
      <c r="H8" s="1" t="s">
        <v>144</v>
      </c>
      <c r="I8" s="1" t="s">
        <v>184</v>
      </c>
      <c r="J8" s="1" t="s">
        <v>146</v>
      </c>
      <c r="K8" s="1" t="s">
        <v>184</v>
      </c>
      <c r="L8" s="1" t="s">
        <v>184</v>
      </c>
      <c r="M8" s="1" t="s">
        <v>147</v>
      </c>
      <c r="N8" s="1" t="s">
        <v>147</v>
      </c>
      <c r="O8" s="1" t="s">
        <v>148</v>
      </c>
      <c r="P8" s="1" t="s">
        <v>149</v>
      </c>
      <c r="Q8" s="1" t="s">
        <v>150</v>
      </c>
      <c r="R8" s="1" t="s">
        <v>188</v>
      </c>
      <c r="S8" s="1" t="s">
        <v>152</v>
      </c>
      <c r="T8" s="1" t="s">
        <v>153</v>
      </c>
      <c r="U8" s="1" t="s">
        <v>154</v>
      </c>
      <c r="V8" s="1" t="s">
        <v>155</v>
      </c>
    </row>
    <row r="9" s="1" customFormat="1" spans="1:22">
      <c r="A9" s="3">
        <v>999229742239943</v>
      </c>
      <c r="B9" s="1" t="s">
        <v>189</v>
      </c>
      <c r="C9" s="1" t="s">
        <v>190</v>
      </c>
      <c r="D9" s="1" t="s">
        <v>171</v>
      </c>
      <c r="E9" s="1" t="s">
        <v>48</v>
      </c>
      <c r="F9" s="1" t="s">
        <v>138</v>
      </c>
      <c r="G9" s="1" t="s">
        <v>143</v>
      </c>
      <c r="H9" s="1" t="s">
        <v>144</v>
      </c>
      <c r="I9" s="1" t="s">
        <v>191</v>
      </c>
      <c r="J9" s="1" t="s">
        <v>146</v>
      </c>
      <c r="K9" s="1" t="s">
        <v>191</v>
      </c>
      <c r="L9" s="1" t="s">
        <v>191</v>
      </c>
      <c r="M9" s="1" t="s">
        <v>147</v>
      </c>
      <c r="N9" s="1" t="s">
        <v>147</v>
      </c>
      <c r="O9" s="1" t="s">
        <v>148</v>
      </c>
      <c r="P9" s="1" t="s">
        <v>149</v>
      </c>
      <c r="Q9" s="1" t="s">
        <v>150</v>
      </c>
      <c r="R9" s="1" t="s">
        <v>192</v>
      </c>
      <c r="S9" s="1" t="s">
        <v>152</v>
      </c>
      <c r="T9" s="1" t="s">
        <v>153</v>
      </c>
      <c r="U9" s="1" t="s">
        <v>154</v>
      </c>
      <c r="V9" s="1" t="s">
        <v>155</v>
      </c>
    </row>
    <row r="10" s="1" customFormat="1" spans="1:22">
      <c r="A10" s="3">
        <v>999229592389896</v>
      </c>
      <c r="B10" s="1" t="s">
        <v>193</v>
      </c>
      <c r="C10" s="1" t="s">
        <v>194</v>
      </c>
      <c r="D10" s="1" t="s">
        <v>158</v>
      </c>
      <c r="E10" s="1" t="s">
        <v>195</v>
      </c>
      <c r="F10" s="1" t="s">
        <v>160</v>
      </c>
      <c r="G10" s="1" t="s">
        <v>143</v>
      </c>
      <c r="H10" s="1" t="s">
        <v>144</v>
      </c>
      <c r="I10" s="1" t="s">
        <v>196</v>
      </c>
      <c r="J10" s="1" t="s">
        <v>146</v>
      </c>
      <c r="K10" s="1" t="s">
        <v>196</v>
      </c>
      <c r="L10" s="1" t="s">
        <v>196</v>
      </c>
      <c r="M10" s="1" t="s">
        <v>147</v>
      </c>
      <c r="N10" s="1" t="s">
        <v>147</v>
      </c>
      <c r="O10" s="1" t="s">
        <v>148</v>
      </c>
      <c r="P10" s="1" t="s">
        <v>149</v>
      </c>
      <c r="Q10" s="1" t="s">
        <v>150</v>
      </c>
      <c r="R10" s="1" t="s">
        <v>197</v>
      </c>
      <c r="S10" s="1" t="s">
        <v>152</v>
      </c>
      <c r="T10" s="1" t="s">
        <v>153</v>
      </c>
      <c r="U10" s="1" t="s">
        <v>154</v>
      </c>
      <c r="V10" s="1" t="s">
        <v>155</v>
      </c>
    </row>
    <row r="11" s="1" customFormat="1" spans="1:22">
      <c r="A11" s="3">
        <v>999229589132982</v>
      </c>
      <c r="B11" s="1" t="s">
        <v>193</v>
      </c>
      <c r="C11" s="1" t="s">
        <v>198</v>
      </c>
      <c r="D11" s="1" t="s">
        <v>158</v>
      </c>
      <c r="E11" s="1" t="s">
        <v>199</v>
      </c>
      <c r="F11" s="1" t="s">
        <v>160</v>
      </c>
      <c r="G11" s="1" t="s">
        <v>143</v>
      </c>
      <c r="H11" s="1" t="s">
        <v>144</v>
      </c>
      <c r="I11" s="1" t="s">
        <v>196</v>
      </c>
      <c r="J11" s="1" t="s">
        <v>146</v>
      </c>
      <c r="K11" s="1" t="s">
        <v>196</v>
      </c>
      <c r="L11" s="1" t="s">
        <v>196</v>
      </c>
      <c r="M11" s="1" t="s">
        <v>147</v>
      </c>
      <c r="N11" s="1" t="s">
        <v>147</v>
      </c>
      <c r="O11" s="1" t="s">
        <v>148</v>
      </c>
      <c r="P11" s="1" t="s">
        <v>149</v>
      </c>
      <c r="Q11" s="1" t="s">
        <v>150</v>
      </c>
      <c r="R11" s="1" t="s">
        <v>200</v>
      </c>
      <c r="S11" s="1" t="s">
        <v>152</v>
      </c>
      <c r="T11" s="1" t="s">
        <v>153</v>
      </c>
      <c r="U11" s="1" t="s">
        <v>154</v>
      </c>
      <c r="V11" s="1" t="s">
        <v>155</v>
      </c>
    </row>
    <row r="12" s="1" customFormat="1" spans="1:22">
      <c r="A12" s="3">
        <v>999229530813335</v>
      </c>
      <c r="B12" s="1" t="s">
        <v>201</v>
      </c>
      <c r="C12" s="1" t="s">
        <v>202</v>
      </c>
      <c r="D12" s="1" t="s">
        <v>158</v>
      </c>
      <c r="E12" s="1" t="s">
        <v>203</v>
      </c>
      <c r="F12" s="1" t="s">
        <v>160</v>
      </c>
      <c r="G12" s="1" t="s">
        <v>143</v>
      </c>
      <c r="H12" s="1" t="s">
        <v>144</v>
      </c>
      <c r="I12" s="1" t="s">
        <v>204</v>
      </c>
      <c r="J12" s="1" t="s">
        <v>146</v>
      </c>
      <c r="K12" s="1" t="s">
        <v>204</v>
      </c>
      <c r="L12" s="1" t="s">
        <v>204</v>
      </c>
      <c r="M12" s="1" t="s">
        <v>147</v>
      </c>
      <c r="N12" s="1" t="s">
        <v>147</v>
      </c>
      <c r="O12" s="1" t="s">
        <v>148</v>
      </c>
      <c r="P12" s="1" t="s">
        <v>149</v>
      </c>
      <c r="Q12" s="1" t="s">
        <v>150</v>
      </c>
      <c r="R12" s="1" t="s">
        <v>205</v>
      </c>
      <c r="S12" s="1" t="s">
        <v>152</v>
      </c>
      <c r="T12" s="1" t="s">
        <v>153</v>
      </c>
      <c r="U12" s="1" t="s">
        <v>154</v>
      </c>
      <c r="V12" s="1" t="s">
        <v>155</v>
      </c>
    </row>
    <row r="13" s="1" customFormat="1" spans="1:22">
      <c r="A13" s="3">
        <v>999229529100672</v>
      </c>
      <c r="B13" s="1" t="s">
        <v>201</v>
      </c>
      <c r="C13" s="1" t="s">
        <v>206</v>
      </c>
      <c r="D13" s="1" t="s">
        <v>158</v>
      </c>
      <c r="E13" s="1" t="s">
        <v>207</v>
      </c>
      <c r="F13" s="1" t="s">
        <v>160</v>
      </c>
      <c r="G13" s="1" t="s">
        <v>174</v>
      </c>
      <c r="H13" s="1" t="s">
        <v>144</v>
      </c>
      <c r="I13" s="1" t="s">
        <v>208</v>
      </c>
      <c r="J13" s="1" t="s">
        <v>146</v>
      </c>
      <c r="K13" s="1" t="s">
        <v>208</v>
      </c>
      <c r="L13" s="1" t="s">
        <v>208</v>
      </c>
      <c r="M13" s="1" t="s">
        <v>147</v>
      </c>
      <c r="N13" s="1" t="s">
        <v>147</v>
      </c>
      <c r="O13" s="1" t="s">
        <v>148</v>
      </c>
      <c r="P13" s="1" t="s">
        <v>149</v>
      </c>
      <c r="Q13" s="1" t="s">
        <v>150</v>
      </c>
      <c r="R13" s="1" t="s">
        <v>209</v>
      </c>
      <c r="S13" s="1" t="s">
        <v>152</v>
      </c>
      <c r="T13" s="1" t="s">
        <v>153</v>
      </c>
      <c r="U13" s="1" t="s">
        <v>154</v>
      </c>
      <c r="V13" s="1" t="s">
        <v>155</v>
      </c>
    </row>
    <row r="14" s="1" customFormat="1" spans="1:22">
      <c r="A14" s="3">
        <v>999229465243575</v>
      </c>
      <c r="B14" s="1" t="s">
        <v>210</v>
      </c>
      <c r="C14" s="1" t="s">
        <v>211</v>
      </c>
      <c r="D14" s="1" t="s">
        <v>158</v>
      </c>
      <c r="E14" s="1" t="s">
        <v>212</v>
      </c>
      <c r="F14" s="1" t="s">
        <v>173</v>
      </c>
      <c r="G14" s="1" t="s">
        <v>174</v>
      </c>
      <c r="H14" s="1" t="s">
        <v>144</v>
      </c>
      <c r="I14" s="1" t="s">
        <v>213</v>
      </c>
      <c r="J14" s="1" t="s">
        <v>146</v>
      </c>
      <c r="K14" s="1" t="s">
        <v>213</v>
      </c>
      <c r="L14" s="1" t="s">
        <v>213</v>
      </c>
      <c r="M14" s="1" t="s">
        <v>147</v>
      </c>
      <c r="N14" s="1" t="s">
        <v>147</v>
      </c>
      <c r="O14" s="1" t="s">
        <v>148</v>
      </c>
      <c r="P14" s="1" t="s">
        <v>149</v>
      </c>
      <c r="Q14" s="1" t="s">
        <v>150</v>
      </c>
      <c r="R14" s="1" t="s">
        <v>214</v>
      </c>
      <c r="S14" s="1" t="s">
        <v>152</v>
      </c>
      <c r="T14" s="1" t="s">
        <v>153</v>
      </c>
      <c r="U14" s="1" t="s">
        <v>154</v>
      </c>
      <c r="V14" s="1" t="s">
        <v>155</v>
      </c>
    </row>
    <row r="15" s="1" customFormat="1" spans="1:22">
      <c r="A15" s="3">
        <v>999229440442519</v>
      </c>
      <c r="B15" s="1" t="s">
        <v>215</v>
      </c>
      <c r="C15" s="1" t="s">
        <v>216</v>
      </c>
      <c r="D15" s="1" t="s">
        <v>158</v>
      </c>
      <c r="E15" s="1" t="s">
        <v>217</v>
      </c>
      <c r="F15" s="1" t="s">
        <v>173</v>
      </c>
      <c r="G15" s="1" t="s">
        <v>174</v>
      </c>
      <c r="H15" s="1" t="s">
        <v>144</v>
      </c>
      <c r="I15" s="1" t="s">
        <v>218</v>
      </c>
      <c r="J15" s="1" t="s">
        <v>146</v>
      </c>
      <c r="K15" s="1" t="s">
        <v>218</v>
      </c>
      <c r="L15" s="1" t="s">
        <v>218</v>
      </c>
      <c r="M15" s="1" t="s">
        <v>147</v>
      </c>
      <c r="N15" s="1" t="s">
        <v>147</v>
      </c>
      <c r="O15" s="1" t="s">
        <v>148</v>
      </c>
      <c r="P15" s="1" t="s">
        <v>149</v>
      </c>
      <c r="Q15" s="1" t="s">
        <v>150</v>
      </c>
      <c r="R15" s="1" t="s">
        <v>219</v>
      </c>
      <c r="S15" s="1" t="s">
        <v>152</v>
      </c>
      <c r="T15" s="1" t="s">
        <v>153</v>
      </c>
      <c r="U15" s="1" t="s">
        <v>154</v>
      </c>
      <c r="V15" s="1" t="s">
        <v>155</v>
      </c>
    </row>
    <row r="16" s="1" customFormat="1" spans="1:22">
      <c r="A16" s="3">
        <v>999229433103098</v>
      </c>
      <c r="B16" s="1" t="s">
        <v>220</v>
      </c>
      <c r="C16" s="1" t="s">
        <v>221</v>
      </c>
      <c r="D16" s="1" t="s">
        <v>158</v>
      </c>
      <c r="E16" s="1" t="s">
        <v>222</v>
      </c>
      <c r="F16" s="1" t="s">
        <v>160</v>
      </c>
      <c r="G16" s="1" t="s">
        <v>174</v>
      </c>
      <c r="H16" s="1" t="s">
        <v>144</v>
      </c>
      <c r="I16" s="1" t="s">
        <v>223</v>
      </c>
      <c r="J16" s="1" t="s">
        <v>146</v>
      </c>
      <c r="K16" s="1" t="s">
        <v>223</v>
      </c>
      <c r="L16" s="1" t="s">
        <v>223</v>
      </c>
      <c r="M16" s="1" t="s">
        <v>147</v>
      </c>
      <c r="N16" s="1" t="s">
        <v>147</v>
      </c>
      <c r="O16" s="1" t="s">
        <v>148</v>
      </c>
      <c r="P16" s="1" t="s">
        <v>149</v>
      </c>
      <c r="Q16" s="1" t="s">
        <v>150</v>
      </c>
      <c r="R16" s="1" t="s">
        <v>224</v>
      </c>
      <c r="S16" s="1" t="s">
        <v>152</v>
      </c>
      <c r="T16" s="1" t="s">
        <v>153</v>
      </c>
      <c r="U16" s="1" t="s">
        <v>154</v>
      </c>
      <c r="V16" s="1" t="s">
        <v>155</v>
      </c>
    </row>
    <row r="17" s="1" customFormat="1" spans="1:22">
      <c r="A17" s="3">
        <v>999229423441644</v>
      </c>
      <c r="B17" s="1" t="s">
        <v>225</v>
      </c>
      <c r="C17" s="1" t="s">
        <v>226</v>
      </c>
      <c r="D17" s="1" t="s">
        <v>158</v>
      </c>
      <c r="E17" s="1" t="s">
        <v>227</v>
      </c>
      <c r="F17" s="1" t="s">
        <v>173</v>
      </c>
      <c r="G17" s="1" t="s">
        <v>174</v>
      </c>
      <c r="H17" s="1" t="s">
        <v>144</v>
      </c>
      <c r="I17" s="1" t="s">
        <v>218</v>
      </c>
      <c r="J17" s="1" t="s">
        <v>146</v>
      </c>
      <c r="K17" s="1" t="s">
        <v>218</v>
      </c>
      <c r="L17" s="1" t="s">
        <v>218</v>
      </c>
      <c r="M17" s="1" t="s">
        <v>147</v>
      </c>
      <c r="N17" s="1" t="s">
        <v>147</v>
      </c>
      <c r="O17" s="1" t="s">
        <v>148</v>
      </c>
      <c r="P17" s="1" t="s">
        <v>149</v>
      </c>
      <c r="Q17" s="1" t="s">
        <v>150</v>
      </c>
      <c r="R17" s="1" t="s">
        <v>228</v>
      </c>
      <c r="S17" s="1" t="s">
        <v>152</v>
      </c>
      <c r="T17" s="1" t="s">
        <v>153</v>
      </c>
      <c r="U17" s="1" t="s">
        <v>154</v>
      </c>
      <c r="V17" s="1" t="s">
        <v>155</v>
      </c>
    </row>
    <row r="18" s="1" customFormat="1" spans="1:22">
      <c r="A18" s="3">
        <v>999229422497807</v>
      </c>
      <c r="B18" s="1" t="s">
        <v>225</v>
      </c>
      <c r="C18" s="1" t="s">
        <v>229</v>
      </c>
      <c r="D18" s="1" t="s">
        <v>158</v>
      </c>
      <c r="E18" s="1" t="s">
        <v>230</v>
      </c>
      <c r="F18" s="1" t="s">
        <v>160</v>
      </c>
      <c r="G18" s="1" t="s">
        <v>174</v>
      </c>
      <c r="H18" s="1" t="s">
        <v>144</v>
      </c>
      <c r="I18" s="1" t="s">
        <v>223</v>
      </c>
      <c r="J18" s="1" t="s">
        <v>146</v>
      </c>
      <c r="K18" s="1" t="s">
        <v>223</v>
      </c>
      <c r="L18" s="1" t="s">
        <v>223</v>
      </c>
      <c r="M18" s="1" t="s">
        <v>147</v>
      </c>
      <c r="N18" s="1" t="s">
        <v>147</v>
      </c>
      <c r="O18" s="1" t="s">
        <v>148</v>
      </c>
      <c r="P18" s="1" t="s">
        <v>149</v>
      </c>
      <c r="Q18" s="1" t="s">
        <v>150</v>
      </c>
      <c r="R18" s="1" t="s">
        <v>231</v>
      </c>
      <c r="S18" s="1" t="s">
        <v>152</v>
      </c>
      <c r="T18" s="1" t="s">
        <v>153</v>
      </c>
      <c r="U18" s="1" t="s">
        <v>154</v>
      </c>
      <c r="V18" s="1" t="s">
        <v>155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2024-02-20T01:21:28Z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B2B4D862780D4E68AC261F45FEE595E1_12</vt:lpwstr>
  </property>
</Properties>
</file>